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xr:revisionPtr revIDLastSave="0" documentId="13_ncr:1_{E8AB23DB-5573-468A-B259-5D78BF5F1825}" xr6:coauthVersionLast="36" xr6:coauthVersionMax="36" xr10:uidLastSave="{00000000-0000-0000-0000-000000000000}"/>
  <bookViews>
    <workbookView xWindow="0" yWindow="0" windowWidth="28800" windowHeight="11820" tabRatio="719" activeTab="3" xr2:uid="{00000000-000D-0000-FFFF-FFFF00000000}"/>
  </bookViews>
  <sheets>
    <sheet name="Příjmy" sheetId="1" r:id="rId1"/>
    <sheet name="Vlastní příjmy" sheetId="3" r:id="rId2"/>
    <sheet name="Výdaje" sheetId="4" r:id="rId3"/>
    <sheet name="Hospodářská činnost správní f." sheetId="7" r:id="rId4"/>
    <sheet name="Hospodářská činnost odbory ú." sheetId="8" r:id="rId5"/>
    <sheet name="Hospodářská činnost celkem" sheetId="9" r:id="rId6"/>
  </sheets>
  <definedNames>
    <definedName name="_xlnm.Print_Area" localSheetId="1">'Vlastní příjmy'!$A$1:$F$16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9" l="1"/>
  <c r="F22" i="9"/>
  <c r="F21" i="9"/>
  <c r="F34" i="8"/>
  <c r="F22" i="8"/>
  <c r="F33" i="7"/>
  <c r="F21" i="7"/>
  <c r="F35" i="9" l="1"/>
  <c r="F36" i="9" s="1"/>
  <c r="F37" i="9" s="1"/>
  <c r="F35" i="8"/>
  <c r="F34" i="7"/>
  <c r="F14" i="4"/>
  <c r="F16" i="3"/>
  <c r="F14" i="3"/>
  <c r="F10" i="3"/>
  <c r="F7" i="1"/>
  <c r="F11" i="1"/>
  <c r="F12" i="1" l="1"/>
  <c r="F14" i="1" s="1"/>
  <c r="D34" i="9"/>
  <c r="D35" i="9" s="1"/>
  <c r="D22" i="9"/>
  <c r="D36" i="9" l="1"/>
  <c r="D37" i="9" s="1"/>
  <c r="D34" i="8"/>
  <c r="D22" i="8"/>
  <c r="D33" i="7"/>
  <c r="D34" i="7" s="1"/>
  <c r="D21" i="7"/>
  <c r="D14" i="4"/>
  <c r="D14" i="3"/>
  <c r="D10" i="3"/>
  <c r="D16" i="3" s="1"/>
  <c r="D11" i="1"/>
  <c r="D7" i="1"/>
  <c r="D12" i="1" s="1"/>
  <c r="D14" i="1" s="1"/>
  <c r="D35" i="8" l="1"/>
  <c r="C24" i="9"/>
  <c r="C25" i="9"/>
  <c r="C26" i="9"/>
  <c r="C27" i="9"/>
  <c r="C28" i="9"/>
  <c r="C29" i="9"/>
  <c r="C30" i="9"/>
  <c r="C31" i="9"/>
  <c r="C32" i="9"/>
  <c r="C33" i="9"/>
  <c r="C23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5" i="9"/>
  <c r="C4" i="9"/>
  <c r="C22" i="9" l="1"/>
  <c r="C34" i="8"/>
  <c r="C22" i="8"/>
  <c r="C33" i="7"/>
  <c r="E14" i="4"/>
  <c r="E7" i="1"/>
  <c r="C11" i="1"/>
  <c r="C7" i="1"/>
  <c r="C12" i="1" s="1"/>
  <c r="C14" i="1" s="1"/>
  <c r="E14" i="3"/>
  <c r="E10" i="3"/>
  <c r="C35" i="8" l="1"/>
  <c r="E16" i="3"/>
  <c r="E21" i="9"/>
  <c r="C14" i="3" l="1"/>
  <c r="C10" i="3" l="1"/>
  <c r="E11" i="1"/>
  <c r="E34" i="9"/>
  <c r="E34" i="8"/>
  <c r="E22" i="8"/>
  <c r="E35" i="8" l="1"/>
  <c r="C16" i="3"/>
  <c r="E12" i="1"/>
  <c r="E14" i="1" s="1"/>
  <c r="E33" i="7"/>
  <c r="C34" i="9" l="1"/>
  <c r="E22" i="9" l="1"/>
  <c r="E35" i="9" s="1"/>
  <c r="E36" i="9" s="1"/>
  <c r="C35" i="9"/>
  <c r="E21" i="7"/>
  <c r="E34" i="7" s="1"/>
  <c r="E37" i="9" l="1"/>
  <c r="C36" i="9"/>
  <c r="C37" i="9" s="1"/>
  <c r="C21" i="7"/>
  <c r="C34" i="7" s="1"/>
</calcChain>
</file>

<file path=xl/sharedStrings.xml><?xml version="1.0" encoding="utf-8"?>
<sst xmlns="http://schemas.openxmlformats.org/spreadsheetml/2006/main" count="185" uniqueCount="96">
  <si>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</si>
  <si>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</si>
  <si>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</si>
  <si>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</si>
  <si>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</si>
  <si>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</si>
  <si>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</si>
  <si>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</si>
  <si>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</si>
  <si>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</si>
  <si>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</si>
  <si>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</si>
  <si>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</si>
  <si>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užívání veřejných prostor</t>
  </si>
  <si>
    <t>poplatky ze vstupného</t>
  </si>
  <si>
    <t>příjmy z úroků</t>
  </si>
  <si>
    <t>pokuty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</si>
  <si>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</si>
  <si>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</si>
  <si>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</si>
  <si>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</si>
  <si>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</si>
  <si>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</si>
  <si>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</si>
  <si>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</si>
  <si>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</si>
  <si>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</si>
  <si>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</si>
  <si>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</si>
  <si>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</si>
  <si>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</si>
  <si>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</si>
  <si>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</si>
  <si>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</si>
  <si>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</si>
  <si>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</si>
  <si>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</si>
  <si>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</si>
  <si>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</si>
  <si>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</si>
  <si>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</si>
  <si>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</si>
  <si>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místní správa a zastupitelstvo</t>
  </si>
  <si>
    <t>Druh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</si>
  <si>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</si>
  <si>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</si>
  <si>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</si>
  <si>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</si>
  <si>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</si>
  <si>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</si>
  <si>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</si>
  <si>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</si>
  <si>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</si>
  <si>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</si>
  <si>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</si>
  <si>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</si>
  <si>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</si>
  <si>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</si>
  <si>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</si>
  <si>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</si>
  <si>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</si>
  <si>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</si>
  <si>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</si>
  <si>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</si>
  <si>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</si>
  <si>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</si>
  <si>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</si>
  <si>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</si>
  <si>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</si>
  <si>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</si>
  <si>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</si>
  <si>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</si>
  <si>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</si>
  <si>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tvorba rezerv</t>
  </si>
  <si>
    <t>prodej majetku statut</t>
  </si>
  <si>
    <t>úklid chodníků</t>
  </si>
  <si>
    <t>poplatek z pobytu</t>
  </si>
  <si>
    <t>plán 2021</t>
  </si>
  <si>
    <t>ostatní</t>
  </si>
  <si>
    <t>daně a poplatky</t>
  </si>
  <si>
    <t>rok</t>
  </si>
  <si>
    <t>poplatek ze psů</t>
  </si>
  <si>
    <t>plán 2022</t>
  </si>
  <si>
    <t>plán 2023</t>
  </si>
  <si>
    <t>kapitálové příjmy</t>
  </si>
  <si>
    <t>Příjmy rozpočtů 2021 - 2024</t>
  </si>
  <si>
    <t>Vlastní příjmy rozpočtů 2021 - 2024</t>
  </si>
  <si>
    <t>nedaňové</t>
  </si>
  <si>
    <t>kapitálové</t>
  </si>
  <si>
    <t>přijaté příspěvky na pořízení dlouhodobého majetku</t>
  </si>
  <si>
    <t>Výdaje rozpočtů 2021 - 2024</t>
  </si>
  <si>
    <t>plán 2024</t>
  </si>
  <si>
    <t xml:space="preserve"> Hospodářská (zdaňovaná) činnost 2021 - 2024
správní firmy</t>
  </si>
  <si>
    <t xml:space="preserve"> Hospodářská (zdaňovaná) činnost 2021 - 2024
odbory</t>
  </si>
  <si>
    <t xml:space="preserve"> Hospodářská (zdaňovaná) činnost 2021 - 2024
celkem</t>
  </si>
  <si>
    <t>Daň z příjmu   (19 %)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</si>
</sst>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164" fontId="4" fillId="3" borderId="29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5" fillId="4" borderId="2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49" fontId="5" fillId="4" borderId="28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Border="1"/>
    <xf numFmtId="165" fontId="4" fillId="2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165" fontId="4" fillId="3" borderId="29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5" borderId="36" xfId="0" applyFont="1" applyFill="1" applyBorder="1" applyAlignment="1">
      <alignment vertical="center"/>
    </xf>
    <xf numFmtId="164" fontId="4" fillId="0" borderId="39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0" borderId="41" xfId="0" applyNumberFormat="1" applyFont="1" applyFill="1" applyBorder="1" applyAlignment="1">
      <alignment vertical="center"/>
    </xf>
    <xf numFmtId="164" fontId="4" fillId="3" borderId="41" xfId="0" applyNumberFormat="1" applyFont="1" applyFill="1" applyBorder="1" applyAlignment="1">
      <alignment vertical="center"/>
    </xf>
    <xf numFmtId="164" fontId="4" fillId="3" borderId="42" xfId="0" applyNumberFormat="1" applyFont="1" applyFill="1" applyBorder="1" applyAlignment="1">
      <alignment vertical="center"/>
    </xf>
    <xf numFmtId="164" fontId="4" fillId="0" borderId="43" xfId="0" applyNumberFormat="1" applyFont="1" applyFill="1" applyBorder="1" applyAlignment="1">
      <alignment vertical="center"/>
    </xf>
    <xf numFmtId="164" fontId="4" fillId="3" borderId="44" xfId="0" applyNumberFormat="1" applyFont="1" applyFill="1" applyBorder="1" applyAlignment="1">
      <alignment vertical="center"/>
    </xf>
    <xf numFmtId="165" fontId="4" fillId="2" borderId="45" xfId="0" applyNumberFormat="1" applyFont="1" applyFill="1" applyBorder="1" applyAlignment="1">
      <alignment horizontal="center" vertical="center"/>
    </xf>
    <xf numFmtId="165" fontId="4" fillId="2" borderId="41" xfId="0" applyNumberFormat="1" applyFont="1" applyFill="1" applyBorder="1" applyAlignment="1">
      <alignment horizontal="center" vertical="center"/>
    </xf>
    <xf numFmtId="164" fontId="5" fillId="0" borderId="41" xfId="0" applyNumberFormat="1" applyFont="1" applyBorder="1" applyAlignment="1">
      <alignment vertical="center"/>
    </xf>
    <xf numFmtId="164" fontId="4" fillId="3" borderId="46" xfId="0" applyNumberFormat="1" applyFont="1" applyFill="1" applyBorder="1" applyAlignment="1">
      <alignment vertical="center"/>
    </xf>
    <xf numFmtId="164" fontId="5" fillId="0" borderId="45" xfId="0" applyNumberFormat="1" applyFont="1" applyBorder="1" applyAlignment="1">
      <alignment vertical="center"/>
    </xf>
    <xf numFmtId="164" fontId="4" fillId="3" borderId="45" xfId="0" applyNumberFormat="1" applyFont="1" applyFill="1" applyBorder="1" applyAlignment="1">
      <alignment vertical="center"/>
    </xf>
    <xf numFmtId="164" fontId="4" fillId="3" borderId="47" xfId="0" applyNumberFormat="1" applyFont="1" applyFill="1" applyBorder="1" applyAlignment="1">
      <alignment vertical="center"/>
    </xf>
    <xf numFmtId="164" fontId="4" fillId="3" borderId="48" xfId="0" applyNumberFormat="1" applyFont="1" applyFill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164" fontId="4" fillId="3" borderId="49" xfId="0" applyNumberFormat="1" applyFont="1" applyFill="1" applyBorder="1" applyAlignment="1">
      <alignment vertical="center"/>
    </xf>
    <xf numFmtId="164" fontId="5" fillId="0" borderId="45" xfId="0" applyNumberFormat="1" applyFont="1" applyFill="1" applyBorder="1" applyAlignment="1">
      <alignment vertical="center"/>
    </xf>
    <xf numFmtId="164" fontId="4" fillId="3" borderId="50" xfId="0" applyNumberFormat="1" applyFont="1" applyFill="1" applyBorder="1" applyAlignment="1">
      <alignment vertical="center"/>
    </xf>
    <xf numFmtId="164" fontId="4" fillId="3" borderId="51" xfId="0" applyNumberFormat="1" applyFont="1" applyFill="1" applyBorder="1" applyAlignment="1">
      <alignment vertical="center"/>
    </xf>
    <xf numFmtId="0" fontId="4" fillId="2" borderId="45" xfId="0" applyFont="1" applyFill="1" applyBorder="1" applyAlignment="1">
      <alignment horizontal="center" vertical="center" wrapText="1"/>
    </xf>
    <xf numFmtId="164" fontId="5" fillId="4" borderId="45" xfId="0" applyNumberFormat="1" applyFont="1" applyFill="1" applyBorder="1" applyAlignment="1">
      <alignment vertical="center"/>
    </xf>
    <xf numFmtId="164" fontId="5" fillId="4" borderId="47" xfId="0" applyNumberFormat="1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 wrapText="1"/>
    </xf>
    <xf numFmtId="164" fontId="5" fillId="4" borderId="41" xfId="0" applyNumberFormat="1" applyFont="1" applyFill="1" applyBorder="1" applyAlignment="1">
      <alignment vertical="center"/>
    </xf>
    <xf numFmtId="164" fontId="5" fillId="4" borderId="4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vertical="center"/>
    </xf>
    <xf numFmtId="164" fontId="5" fillId="4" borderId="29" xfId="0" applyNumberFormat="1" applyFont="1" applyFill="1" applyBorder="1" applyAlignment="1">
      <alignment vertical="center"/>
    </xf>
    <xf numFmtId="164" fontId="5" fillId="0" borderId="52" xfId="0" applyNumberFormat="1" applyFont="1" applyFill="1" applyBorder="1" applyAlignment="1">
      <alignment vertical="center"/>
    </xf>
    <xf numFmtId="164" fontId="4" fillId="3" borderId="53" xfId="0" applyNumberFormat="1" applyFont="1" applyFill="1" applyBorder="1" applyAlignment="1">
      <alignment vertical="center"/>
    </xf>
    <xf numFmtId="164" fontId="5" fillId="0" borderId="39" xfId="0" applyNumberFormat="1" applyFont="1" applyFill="1" applyBorder="1" applyAlignment="1">
      <alignment vertical="center"/>
    </xf>
    <xf numFmtId="164" fontId="5" fillId="0" borderId="36" xfId="0" applyNumberFormat="1" applyFont="1" applyFill="1" applyBorder="1" applyAlignment="1">
      <alignment vertical="center"/>
    </xf>
    <xf numFmtId="164" fontId="4" fillId="5" borderId="53" xfId="0" applyNumberFormat="1" applyFont="1" applyFill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4" fillId="5" borderId="39" xfId="0" applyNumberFormat="1" applyFont="1" applyFill="1" applyBorder="1" applyAlignment="1">
      <alignment vertical="center"/>
    </xf>
    <xf numFmtId="164" fontId="4" fillId="3" borderId="54" xfId="0" applyNumberFormat="1" applyFont="1" applyFill="1" applyBorder="1" applyAlignment="1">
      <alignment vertical="center"/>
    </xf>
    <xf numFmtId="164" fontId="5" fillId="0" borderId="55" xfId="0" applyNumberFormat="1" applyFont="1" applyBorder="1" applyAlignment="1">
      <alignment vertical="center"/>
    </xf>
    <xf numFmtId="164" fontId="4" fillId="5" borderId="44" xfId="0" applyNumberFormat="1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4" fillId="5" borderId="52" xfId="0" applyNumberFormat="1" applyFont="1" applyFill="1" applyBorder="1" applyAlignment="1">
      <alignment vertical="center"/>
    </xf>
    <xf numFmtId="164" fontId="4" fillId="3" borderId="56" xfId="0" applyNumberFormat="1" applyFont="1" applyFill="1" applyBorder="1" applyAlignment="1">
      <alignment vertical="center"/>
    </xf>
    <xf numFmtId="164" fontId="5" fillId="0" borderId="57" xfId="0" applyNumberFormat="1" applyFont="1" applyBorder="1" applyAlignment="1">
      <alignment vertical="center"/>
    </xf>
    <xf numFmtId="164" fontId="4" fillId="5" borderId="4" xfId="0" applyNumberFormat="1" applyFont="1" applyFill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4" fillId="5" borderId="36" xfId="0" applyNumberFormat="1" applyFont="1" applyFill="1" applyBorder="1" applyAlignment="1">
      <alignment vertical="center"/>
    </xf>
    <xf numFmtId="164" fontId="4" fillId="3" borderId="58" xfId="0" applyNumberFormat="1" applyFont="1" applyFill="1" applyBorder="1" applyAlignment="1">
      <alignment vertical="center"/>
    </xf>
    <xf numFmtId="164" fontId="5" fillId="0" borderId="59" xfId="0" applyNumberFormat="1" applyFont="1" applyBorder="1" applyAlignment="1">
      <alignment vertical="center"/>
    </xf>
    <xf numFmtId="0" fontId="4" fillId="0" borderId="60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vertical="center"/>
    </xf>
    <xf numFmtId="164" fontId="5" fillId="4" borderId="62" xfId="0" applyNumberFormat="1" applyFont="1" applyFill="1" applyBorder="1" applyAlignment="1">
      <alignment vertical="center"/>
    </xf>
    <xf numFmtId="164" fontId="5" fillId="4" borderId="63" xfId="0" applyNumberFormat="1" applyFont="1" applyFill="1" applyBorder="1" applyAlignment="1">
      <alignment vertical="center"/>
    </xf>
    <xf numFmtId="164" fontId="5" fillId="4" borderId="64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90" wrapText="1"/>
    </xf>
    <xf numFmtId="0" fontId="4" fillId="0" borderId="33" xfId="0" applyFont="1" applyFill="1" applyBorder="1" applyAlignment="1">
      <alignment horizontal="center" vertical="center" textRotation="90"/>
    </xf>
    <xf numFmtId="0" fontId="4" fillId="0" borderId="18" xfId="0" applyFont="1" applyFill="1" applyBorder="1" applyAlignment="1">
      <alignment horizontal="center" vertical="center" textRotation="90"/>
    </xf>
    <xf numFmtId="0" fontId="4" fillId="0" borderId="34" xfId="0" applyFont="1" applyFill="1" applyBorder="1" applyAlignment="1">
      <alignment horizontal="center" vertical="center" textRotation="90"/>
    </xf>
    <xf numFmtId="0" fontId="4" fillId="3" borderId="27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5" fontId="4" fillId="2" borderId="15" xfId="0" applyNumberFormat="1" applyFont="1" applyFill="1" applyBorder="1" applyAlignment="1">
      <alignment horizontal="center" vertical="center" wrapText="1"/>
    </xf>
    <xf numFmtId="165" fontId="4" fillId="2" borderId="16" xfId="0" applyNumberFormat="1" applyFont="1" applyFill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165" fontId="4" fillId="3" borderId="27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165" fontId="4" fillId="2" borderId="1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165" fontId="4" fillId="3" borderId="18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3" borderId="1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65" fontId="4" fillId="2" borderId="8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165" fontId="4" fillId="2" borderId="15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/>
    </xf>
    <xf numFmtId="164" fontId="4" fillId="0" borderId="65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4" fillId="0" borderId="66" xfId="0" applyNumberFormat="1" applyFont="1" applyBorder="1" applyAlignment="1">
      <alignment vertical="center"/>
    </xf>
    <xf numFmtId="0" fontId="5" fillId="0" borderId="4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22"/>
  <sheetViews>
    <sheetView zoomScale="80" zoomScaleNormal="80" workbookViewId="0">
      <selection activeCell="M11" sqref="M11"/>
    </sheetView>
  </sheetViews>
  <sheetFormatPr defaultRowHeight="13.5" x14ac:dyDescent="0.45"/>
  <cols>
    <col min="1" max="1" width="9.33203125" style="1" customWidth="1"/>
    <col min="2" max="2" width="25.53125" style="1" customWidth="1"/>
    <col min="3" max="5" width="18.6640625" style="1" customWidth="1"/>
    <col min="6" max="6" width="18.73046875" style="1" customWidth="1"/>
    <col min="7" max="246" width="9.1328125" style="1"/>
    <col min="247" max="247" width="15.6640625" style="1" customWidth="1"/>
    <col min="248" max="248" width="21" style="1" customWidth="1"/>
    <col min="249" max="253" width="10.6640625" style="1" customWidth="1"/>
    <col min="254" max="502" width="9.1328125" style="1"/>
    <col min="503" max="503" width="15.6640625" style="1" customWidth="1"/>
    <col min="504" max="504" width="21" style="1" customWidth="1"/>
    <col min="505" max="509" width="10.6640625" style="1" customWidth="1"/>
    <col min="510" max="758" width="9.1328125" style="1"/>
    <col min="759" max="759" width="15.6640625" style="1" customWidth="1"/>
    <col min="760" max="760" width="21" style="1" customWidth="1"/>
    <col min="761" max="765" width="10.6640625" style="1" customWidth="1"/>
    <col min="766" max="1014" width="9.1328125" style="1"/>
    <col min="1015" max="1015" width="15.6640625" style="1" customWidth="1"/>
    <col min="1016" max="1016" width="21" style="1" customWidth="1"/>
    <col min="1017" max="1021" width="10.6640625" style="1" customWidth="1"/>
    <col min="1022" max="1270" width="9.1328125" style="1"/>
    <col min="1271" max="1271" width="15.6640625" style="1" customWidth="1"/>
    <col min="1272" max="1272" width="21" style="1" customWidth="1"/>
    <col min="1273" max="1277" width="10.6640625" style="1" customWidth="1"/>
    <col min="1278" max="1526" width="9.1328125" style="1"/>
    <col min="1527" max="1527" width="15.6640625" style="1" customWidth="1"/>
    <col min="1528" max="1528" width="21" style="1" customWidth="1"/>
    <col min="1529" max="1533" width="10.6640625" style="1" customWidth="1"/>
    <col min="1534" max="1782" width="9.1328125" style="1"/>
    <col min="1783" max="1783" width="15.6640625" style="1" customWidth="1"/>
    <col min="1784" max="1784" width="21" style="1" customWidth="1"/>
    <col min="1785" max="1789" width="10.6640625" style="1" customWidth="1"/>
    <col min="1790" max="2038" width="9.1328125" style="1"/>
    <col min="2039" max="2039" width="15.6640625" style="1" customWidth="1"/>
    <col min="2040" max="2040" width="21" style="1" customWidth="1"/>
    <col min="2041" max="2045" width="10.6640625" style="1" customWidth="1"/>
    <col min="2046" max="2294" width="9.1328125" style="1"/>
    <col min="2295" max="2295" width="15.6640625" style="1" customWidth="1"/>
    <col min="2296" max="2296" width="21" style="1" customWidth="1"/>
    <col min="2297" max="2301" width="10.6640625" style="1" customWidth="1"/>
    <col min="2302" max="2550" width="9.1328125" style="1"/>
    <col min="2551" max="2551" width="15.6640625" style="1" customWidth="1"/>
    <col min="2552" max="2552" width="21" style="1" customWidth="1"/>
    <col min="2553" max="2557" width="10.6640625" style="1" customWidth="1"/>
    <col min="2558" max="2806" width="9.1328125" style="1"/>
    <col min="2807" max="2807" width="15.6640625" style="1" customWidth="1"/>
    <col min="2808" max="2808" width="21" style="1" customWidth="1"/>
    <col min="2809" max="2813" width="10.6640625" style="1" customWidth="1"/>
    <col min="2814" max="3062" width="9.1328125" style="1"/>
    <col min="3063" max="3063" width="15.6640625" style="1" customWidth="1"/>
    <col min="3064" max="3064" width="21" style="1" customWidth="1"/>
    <col min="3065" max="3069" width="10.6640625" style="1" customWidth="1"/>
    <col min="3070" max="3318" width="9.1328125" style="1"/>
    <col min="3319" max="3319" width="15.6640625" style="1" customWidth="1"/>
    <col min="3320" max="3320" width="21" style="1" customWidth="1"/>
    <col min="3321" max="3325" width="10.6640625" style="1" customWidth="1"/>
    <col min="3326" max="3574" width="9.1328125" style="1"/>
    <col min="3575" max="3575" width="15.6640625" style="1" customWidth="1"/>
    <col min="3576" max="3576" width="21" style="1" customWidth="1"/>
    <col min="3577" max="3581" width="10.6640625" style="1" customWidth="1"/>
    <col min="3582" max="3830" width="9.1328125" style="1"/>
    <col min="3831" max="3831" width="15.6640625" style="1" customWidth="1"/>
    <col min="3832" max="3832" width="21" style="1" customWidth="1"/>
    <col min="3833" max="3837" width="10.6640625" style="1" customWidth="1"/>
    <col min="3838" max="4086" width="9.1328125" style="1"/>
    <col min="4087" max="4087" width="15.6640625" style="1" customWidth="1"/>
    <col min="4088" max="4088" width="21" style="1" customWidth="1"/>
    <col min="4089" max="4093" width="10.6640625" style="1" customWidth="1"/>
    <col min="4094" max="4342" width="9.1328125" style="1"/>
    <col min="4343" max="4343" width="15.6640625" style="1" customWidth="1"/>
    <col min="4344" max="4344" width="21" style="1" customWidth="1"/>
    <col min="4345" max="4349" width="10.6640625" style="1" customWidth="1"/>
    <col min="4350" max="4598" width="9.1328125" style="1"/>
    <col min="4599" max="4599" width="15.6640625" style="1" customWidth="1"/>
    <col min="4600" max="4600" width="21" style="1" customWidth="1"/>
    <col min="4601" max="4605" width="10.6640625" style="1" customWidth="1"/>
    <col min="4606" max="4854" width="9.1328125" style="1"/>
    <col min="4855" max="4855" width="15.6640625" style="1" customWidth="1"/>
    <col min="4856" max="4856" width="21" style="1" customWidth="1"/>
    <col min="4857" max="4861" width="10.6640625" style="1" customWidth="1"/>
    <col min="4862" max="5110" width="9.1328125" style="1"/>
    <col min="5111" max="5111" width="15.6640625" style="1" customWidth="1"/>
    <col min="5112" max="5112" width="21" style="1" customWidth="1"/>
    <col min="5113" max="5117" width="10.6640625" style="1" customWidth="1"/>
    <col min="5118" max="5366" width="9.1328125" style="1"/>
    <col min="5367" max="5367" width="15.6640625" style="1" customWidth="1"/>
    <col min="5368" max="5368" width="21" style="1" customWidth="1"/>
    <col min="5369" max="5373" width="10.6640625" style="1" customWidth="1"/>
    <col min="5374" max="5622" width="9.1328125" style="1"/>
    <col min="5623" max="5623" width="15.6640625" style="1" customWidth="1"/>
    <col min="5624" max="5624" width="21" style="1" customWidth="1"/>
    <col min="5625" max="5629" width="10.6640625" style="1" customWidth="1"/>
    <col min="5630" max="5878" width="9.1328125" style="1"/>
    <col min="5879" max="5879" width="15.6640625" style="1" customWidth="1"/>
    <col min="5880" max="5880" width="21" style="1" customWidth="1"/>
    <col min="5881" max="5885" width="10.6640625" style="1" customWidth="1"/>
    <col min="5886" max="6134" width="9.1328125" style="1"/>
    <col min="6135" max="6135" width="15.6640625" style="1" customWidth="1"/>
    <col min="6136" max="6136" width="21" style="1" customWidth="1"/>
    <col min="6137" max="6141" width="10.6640625" style="1" customWidth="1"/>
    <col min="6142" max="6390" width="9.1328125" style="1"/>
    <col min="6391" max="6391" width="15.6640625" style="1" customWidth="1"/>
    <col min="6392" max="6392" width="21" style="1" customWidth="1"/>
    <col min="6393" max="6397" width="10.6640625" style="1" customWidth="1"/>
    <col min="6398" max="6646" width="9.1328125" style="1"/>
    <col min="6647" max="6647" width="15.6640625" style="1" customWidth="1"/>
    <col min="6648" max="6648" width="21" style="1" customWidth="1"/>
    <col min="6649" max="6653" width="10.6640625" style="1" customWidth="1"/>
    <col min="6654" max="6902" width="9.1328125" style="1"/>
    <col min="6903" max="6903" width="15.6640625" style="1" customWidth="1"/>
    <col min="6904" max="6904" width="21" style="1" customWidth="1"/>
    <col min="6905" max="6909" width="10.6640625" style="1" customWidth="1"/>
    <col min="6910" max="7158" width="9.1328125" style="1"/>
    <col min="7159" max="7159" width="15.6640625" style="1" customWidth="1"/>
    <col min="7160" max="7160" width="21" style="1" customWidth="1"/>
    <col min="7161" max="7165" width="10.6640625" style="1" customWidth="1"/>
    <col min="7166" max="7414" width="9.1328125" style="1"/>
    <col min="7415" max="7415" width="15.6640625" style="1" customWidth="1"/>
    <col min="7416" max="7416" width="21" style="1" customWidth="1"/>
    <col min="7417" max="7421" width="10.6640625" style="1" customWidth="1"/>
    <col min="7422" max="7670" width="9.1328125" style="1"/>
    <col min="7671" max="7671" width="15.6640625" style="1" customWidth="1"/>
    <col min="7672" max="7672" width="21" style="1" customWidth="1"/>
    <col min="7673" max="7677" width="10.6640625" style="1" customWidth="1"/>
    <col min="7678" max="7926" width="9.1328125" style="1"/>
    <col min="7927" max="7927" width="15.6640625" style="1" customWidth="1"/>
    <col min="7928" max="7928" width="21" style="1" customWidth="1"/>
    <col min="7929" max="7933" width="10.6640625" style="1" customWidth="1"/>
    <col min="7934" max="8182" width="9.1328125" style="1"/>
    <col min="8183" max="8183" width="15.6640625" style="1" customWidth="1"/>
    <col min="8184" max="8184" width="21" style="1" customWidth="1"/>
    <col min="8185" max="8189" width="10.6640625" style="1" customWidth="1"/>
    <col min="8190" max="8438" width="9.1328125" style="1"/>
    <col min="8439" max="8439" width="15.6640625" style="1" customWidth="1"/>
    <col min="8440" max="8440" width="21" style="1" customWidth="1"/>
    <col min="8441" max="8445" width="10.6640625" style="1" customWidth="1"/>
    <col min="8446" max="8694" width="9.1328125" style="1"/>
    <col min="8695" max="8695" width="15.6640625" style="1" customWidth="1"/>
    <col min="8696" max="8696" width="21" style="1" customWidth="1"/>
    <col min="8697" max="8701" width="10.6640625" style="1" customWidth="1"/>
    <col min="8702" max="8950" width="9.1328125" style="1"/>
    <col min="8951" max="8951" width="15.6640625" style="1" customWidth="1"/>
    <col min="8952" max="8952" width="21" style="1" customWidth="1"/>
    <col min="8953" max="8957" width="10.6640625" style="1" customWidth="1"/>
    <col min="8958" max="9206" width="9.1328125" style="1"/>
    <col min="9207" max="9207" width="15.6640625" style="1" customWidth="1"/>
    <col min="9208" max="9208" width="21" style="1" customWidth="1"/>
    <col min="9209" max="9213" width="10.6640625" style="1" customWidth="1"/>
    <col min="9214" max="9462" width="9.1328125" style="1"/>
    <col min="9463" max="9463" width="15.6640625" style="1" customWidth="1"/>
    <col min="9464" max="9464" width="21" style="1" customWidth="1"/>
    <col min="9465" max="9469" width="10.6640625" style="1" customWidth="1"/>
    <col min="9470" max="9718" width="9.1328125" style="1"/>
    <col min="9719" max="9719" width="15.6640625" style="1" customWidth="1"/>
    <col min="9720" max="9720" width="21" style="1" customWidth="1"/>
    <col min="9721" max="9725" width="10.6640625" style="1" customWidth="1"/>
    <col min="9726" max="9974" width="9.1328125" style="1"/>
    <col min="9975" max="9975" width="15.6640625" style="1" customWidth="1"/>
    <col min="9976" max="9976" width="21" style="1" customWidth="1"/>
    <col min="9977" max="9981" width="10.6640625" style="1" customWidth="1"/>
    <col min="9982" max="10230" width="9.1328125" style="1"/>
    <col min="10231" max="10231" width="15.6640625" style="1" customWidth="1"/>
    <col min="10232" max="10232" width="21" style="1" customWidth="1"/>
    <col min="10233" max="10237" width="10.6640625" style="1" customWidth="1"/>
    <col min="10238" max="10486" width="9.1328125" style="1"/>
    <col min="10487" max="10487" width="15.6640625" style="1" customWidth="1"/>
    <col min="10488" max="10488" width="21" style="1" customWidth="1"/>
    <col min="10489" max="10493" width="10.6640625" style="1" customWidth="1"/>
    <col min="10494" max="10742" width="9.1328125" style="1"/>
    <col min="10743" max="10743" width="15.6640625" style="1" customWidth="1"/>
    <col min="10744" max="10744" width="21" style="1" customWidth="1"/>
    <col min="10745" max="10749" width="10.6640625" style="1" customWidth="1"/>
    <col min="10750" max="10998" width="9.1328125" style="1"/>
    <col min="10999" max="10999" width="15.6640625" style="1" customWidth="1"/>
    <col min="11000" max="11000" width="21" style="1" customWidth="1"/>
    <col min="11001" max="11005" width="10.6640625" style="1" customWidth="1"/>
    <col min="11006" max="11254" width="9.1328125" style="1"/>
    <col min="11255" max="11255" width="15.6640625" style="1" customWidth="1"/>
    <col min="11256" max="11256" width="21" style="1" customWidth="1"/>
    <col min="11257" max="11261" width="10.6640625" style="1" customWidth="1"/>
    <col min="11262" max="11510" width="9.1328125" style="1"/>
    <col min="11511" max="11511" width="15.6640625" style="1" customWidth="1"/>
    <col min="11512" max="11512" width="21" style="1" customWidth="1"/>
    <col min="11513" max="11517" width="10.6640625" style="1" customWidth="1"/>
    <col min="11518" max="11766" width="9.1328125" style="1"/>
    <col min="11767" max="11767" width="15.6640625" style="1" customWidth="1"/>
    <col min="11768" max="11768" width="21" style="1" customWidth="1"/>
    <col min="11769" max="11773" width="10.6640625" style="1" customWidth="1"/>
    <col min="11774" max="12022" width="9.1328125" style="1"/>
    <col min="12023" max="12023" width="15.6640625" style="1" customWidth="1"/>
    <col min="12024" max="12024" width="21" style="1" customWidth="1"/>
    <col min="12025" max="12029" width="10.6640625" style="1" customWidth="1"/>
    <col min="12030" max="12278" width="9.1328125" style="1"/>
    <col min="12279" max="12279" width="15.6640625" style="1" customWidth="1"/>
    <col min="12280" max="12280" width="21" style="1" customWidth="1"/>
    <col min="12281" max="12285" width="10.6640625" style="1" customWidth="1"/>
    <col min="12286" max="12534" width="9.1328125" style="1"/>
    <col min="12535" max="12535" width="15.6640625" style="1" customWidth="1"/>
    <col min="12536" max="12536" width="21" style="1" customWidth="1"/>
    <col min="12537" max="12541" width="10.6640625" style="1" customWidth="1"/>
    <col min="12542" max="12790" width="9.1328125" style="1"/>
    <col min="12791" max="12791" width="15.6640625" style="1" customWidth="1"/>
    <col min="12792" max="12792" width="21" style="1" customWidth="1"/>
    <col min="12793" max="12797" width="10.6640625" style="1" customWidth="1"/>
    <col min="12798" max="13046" width="9.1328125" style="1"/>
    <col min="13047" max="13047" width="15.6640625" style="1" customWidth="1"/>
    <col min="13048" max="13048" width="21" style="1" customWidth="1"/>
    <col min="13049" max="13053" width="10.6640625" style="1" customWidth="1"/>
    <col min="13054" max="13302" width="9.1328125" style="1"/>
    <col min="13303" max="13303" width="15.6640625" style="1" customWidth="1"/>
    <col min="13304" max="13304" width="21" style="1" customWidth="1"/>
    <col min="13305" max="13309" width="10.6640625" style="1" customWidth="1"/>
    <col min="13310" max="13558" width="9.1328125" style="1"/>
    <col min="13559" max="13559" width="15.6640625" style="1" customWidth="1"/>
    <col min="13560" max="13560" width="21" style="1" customWidth="1"/>
    <col min="13561" max="13565" width="10.6640625" style="1" customWidth="1"/>
    <col min="13566" max="13814" width="9.1328125" style="1"/>
    <col min="13815" max="13815" width="15.6640625" style="1" customWidth="1"/>
    <col min="13816" max="13816" width="21" style="1" customWidth="1"/>
    <col min="13817" max="13821" width="10.6640625" style="1" customWidth="1"/>
    <col min="13822" max="14070" width="9.1328125" style="1"/>
    <col min="14071" max="14071" width="15.6640625" style="1" customWidth="1"/>
    <col min="14072" max="14072" width="21" style="1" customWidth="1"/>
    <col min="14073" max="14077" width="10.6640625" style="1" customWidth="1"/>
    <col min="14078" max="14326" width="9.1328125" style="1"/>
    <col min="14327" max="14327" width="15.6640625" style="1" customWidth="1"/>
    <col min="14328" max="14328" width="21" style="1" customWidth="1"/>
    <col min="14329" max="14333" width="10.6640625" style="1" customWidth="1"/>
    <col min="14334" max="14582" width="9.1328125" style="1"/>
    <col min="14583" max="14583" width="15.6640625" style="1" customWidth="1"/>
    <col min="14584" max="14584" width="21" style="1" customWidth="1"/>
    <col min="14585" max="14589" width="10.6640625" style="1" customWidth="1"/>
    <col min="14590" max="14838" width="9.1328125" style="1"/>
    <col min="14839" max="14839" width="15.6640625" style="1" customWidth="1"/>
    <col min="14840" max="14840" width="21" style="1" customWidth="1"/>
    <col min="14841" max="14845" width="10.6640625" style="1" customWidth="1"/>
    <col min="14846" max="15094" width="9.1328125" style="1"/>
    <col min="15095" max="15095" width="15.6640625" style="1" customWidth="1"/>
    <col min="15096" max="15096" width="21" style="1" customWidth="1"/>
    <col min="15097" max="15101" width="10.6640625" style="1" customWidth="1"/>
    <col min="15102" max="15350" width="9.1328125" style="1"/>
    <col min="15351" max="15351" width="15.6640625" style="1" customWidth="1"/>
    <col min="15352" max="15352" width="21" style="1" customWidth="1"/>
    <col min="15353" max="15357" width="10.6640625" style="1" customWidth="1"/>
    <col min="15358" max="15606" width="9.1328125" style="1"/>
    <col min="15607" max="15607" width="15.6640625" style="1" customWidth="1"/>
    <col min="15608" max="15608" width="21" style="1" customWidth="1"/>
    <col min="15609" max="15613" width="10.6640625" style="1" customWidth="1"/>
    <col min="15614" max="15862" width="9.1328125" style="1"/>
    <col min="15863" max="15863" width="15.6640625" style="1" customWidth="1"/>
    <col min="15864" max="15864" width="21" style="1" customWidth="1"/>
    <col min="15865" max="15869" width="10.6640625" style="1" customWidth="1"/>
    <col min="15870" max="16118" width="9.1328125" style="1"/>
    <col min="16119" max="16119" width="15.6640625" style="1" customWidth="1"/>
    <col min="16120" max="16120" width="21" style="1" customWidth="1"/>
    <col min="16121" max="16125" width="10.6640625" style="1" customWidth="1"/>
    <col min="16126" max="16376" width="9.1328125" style="1"/>
    <col min="16377" max="16384" width="9.1328125" style="1" customWidth="1"/>
  </cols>
  <sheetData>
    <row r="1" spans="1:7" ht="51" customHeight="1" thickBot="1" x14ac:dyDescent="0.5">
      <c r="A1" s="99" t="s">
        <v>85</v>
      </c>
      <c r="B1" s="99"/>
      <c r="C1" s="99"/>
      <c r="D1" s="99"/>
      <c r="E1" s="99"/>
      <c r="F1" s="99"/>
    </row>
    <row r="2" spans="1:7" ht="33.75" customHeight="1" x14ac:dyDescent="0.45">
      <c r="A2" s="107" t="s">
        <v>0</v>
      </c>
      <c r="B2" s="109" t="s">
        <v>1</v>
      </c>
      <c r="C2" s="113" t="s">
        <v>80</v>
      </c>
      <c r="D2" s="114"/>
      <c r="E2" s="114"/>
      <c r="F2" s="115"/>
    </row>
    <row r="3" spans="1:7" ht="33.75" customHeight="1" x14ac:dyDescent="0.45">
      <c r="A3" s="108"/>
      <c r="B3" s="110"/>
      <c r="C3" s="64">
        <v>2021</v>
      </c>
      <c r="D3" s="67">
        <v>2022</v>
      </c>
      <c r="E3" s="67">
        <v>2023</v>
      </c>
      <c r="F3" s="61">
        <v>2024</v>
      </c>
    </row>
    <row r="4" spans="1:7" ht="37.5" customHeight="1" x14ac:dyDescent="0.45">
      <c r="A4" s="111" t="s">
        <v>2</v>
      </c>
      <c r="B4" s="2" t="s">
        <v>3</v>
      </c>
      <c r="C4" s="49">
        <v>107321</v>
      </c>
      <c r="D4" s="55">
        <v>120851</v>
      </c>
      <c r="E4" s="55">
        <v>131130</v>
      </c>
      <c r="F4" s="51">
        <v>187021</v>
      </c>
    </row>
    <row r="5" spans="1:7" ht="37.5" customHeight="1" x14ac:dyDescent="0.45">
      <c r="A5" s="95"/>
      <c r="B5" s="5" t="s">
        <v>4</v>
      </c>
      <c r="C5" s="65">
        <v>27459</v>
      </c>
      <c r="D5" s="68">
        <v>37126</v>
      </c>
      <c r="E5" s="68">
        <v>57116</v>
      </c>
      <c r="F5" s="62">
        <v>62270</v>
      </c>
    </row>
    <row r="6" spans="1:7" ht="37.5" customHeight="1" x14ac:dyDescent="0.45">
      <c r="A6" s="96"/>
      <c r="B6" s="5" t="s">
        <v>84</v>
      </c>
      <c r="C6" s="65">
        <v>0</v>
      </c>
      <c r="D6" s="68">
        <v>0</v>
      </c>
      <c r="E6" s="68">
        <v>0</v>
      </c>
      <c r="F6" s="62">
        <v>90272</v>
      </c>
    </row>
    <row r="7" spans="1:7" ht="37.5" customHeight="1" thickBot="1" x14ac:dyDescent="0.5">
      <c r="A7" s="112"/>
      <c r="B7" s="6" t="s">
        <v>5</v>
      </c>
      <c r="C7" s="79">
        <f t="shared" ref="C7" si="0">SUM(C4:C5)</f>
        <v>134780</v>
      </c>
      <c r="D7" s="84">
        <f t="shared" ref="D7:E7" si="1">SUM(D4:D5)</f>
        <v>157977</v>
      </c>
      <c r="E7" s="84">
        <f t="shared" si="1"/>
        <v>188246</v>
      </c>
      <c r="F7" s="74">
        <f>SUM(F4:F6)</f>
        <v>339563</v>
      </c>
    </row>
    <row r="8" spans="1:7" ht="37.5" customHeight="1" x14ac:dyDescent="0.45">
      <c r="A8" s="94" t="s">
        <v>39</v>
      </c>
      <c r="B8" s="3" t="s">
        <v>6</v>
      </c>
      <c r="C8" s="80">
        <v>71956</v>
      </c>
      <c r="D8" s="85">
        <v>72197.8</v>
      </c>
      <c r="E8" s="85">
        <v>74353.7</v>
      </c>
      <c r="F8" s="75">
        <v>76640.7</v>
      </c>
    </row>
    <row r="9" spans="1:7" ht="37.5" customHeight="1" x14ac:dyDescent="0.45">
      <c r="A9" s="95"/>
      <c r="B9" s="5" t="s">
        <v>34</v>
      </c>
      <c r="C9" s="65">
        <v>289511</v>
      </c>
      <c r="D9" s="68">
        <v>293628</v>
      </c>
      <c r="E9" s="68">
        <v>333315</v>
      </c>
      <c r="F9" s="62">
        <v>387815</v>
      </c>
    </row>
    <row r="10" spans="1:7" ht="37.5" customHeight="1" x14ac:dyDescent="0.45">
      <c r="A10" s="95"/>
      <c r="B10" s="4" t="s">
        <v>7</v>
      </c>
      <c r="C10" s="49">
        <v>222177.9</v>
      </c>
      <c r="D10" s="55">
        <v>107458.2</v>
      </c>
      <c r="E10" s="55">
        <v>100000</v>
      </c>
      <c r="F10" s="51">
        <v>22000</v>
      </c>
      <c r="G10" s="34"/>
    </row>
    <row r="11" spans="1:7" ht="37.5" customHeight="1" thickBot="1" x14ac:dyDescent="0.5">
      <c r="A11" s="96"/>
      <c r="B11" s="37" t="s">
        <v>5</v>
      </c>
      <c r="C11" s="81">
        <f t="shared" ref="C11" si="2">SUM(C8:C10)</f>
        <v>583644.9</v>
      </c>
      <c r="D11" s="86">
        <f t="shared" ref="D11:E11" si="3">SUM(D8:D10)</f>
        <v>473284</v>
      </c>
      <c r="E11" s="86">
        <f t="shared" si="3"/>
        <v>507668.7</v>
      </c>
      <c r="F11" s="76">
        <f t="shared" ref="F11" si="4">SUM(F8:F10)</f>
        <v>486455.7</v>
      </c>
    </row>
    <row r="12" spans="1:7" ht="45.75" customHeight="1" thickBot="1" x14ac:dyDescent="0.5">
      <c r="A12" s="103" t="s">
        <v>8</v>
      </c>
      <c r="B12" s="104"/>
      <c r="C12" s="82">
        <f>C7+C11</f>
        <v>718424.9</v>
      </c>
      <c r="D12" s="87">
        <f>D7+D11</f>
        <v>631261</v>
      </c>
      <c r="E12" s="87">
        <f>E7+E11</f>
        <v>695914.7</v>
      </c>
      <c r="F12" s="77">
        <f>F7+F11</f>
        <v>826018.7</v>
      </c>
    </row>
    <row r="13" spans="1:7" ht="38.25" customHeight="1" thickBot="1" x14ac:dyDescent="0.5">
      <c r="A13" s="97" t="s">
        <v>9</v>
      </c>
      <c r="B13" s="98"/>
      <c r="C13" s="83">
        <v>412590.9</v>
      </c>
      <c r="D13" s="88">
        <v>414494.2</v>
      </c>
      <c r="E13" s="88">
        <v>445719.8</v>
      </c>
      <c r="F13" s="78">
        <v>325855.8</v>
      </c>
    </row>
    <row r="14" spans="1:7" ht="60.75" customHeight="1" thickTop="1" thickBot="1" x14ac:dyDescent="0.5">
      <c r="A14" s="105" t="s">
        <v>41</v>
      </c>
      <c r="B14" s="106"/>
      <c r="C14" s="57">
        <f>C13+C12</f>
        <v>1131015.8</v>
      </c>
      <c r="D14" s="60">
        <f>D13+D12</f>
        <v>1045755.2</v>
      </c>
      <c r="E14" s="60">
        <f>E13+E12</f>
        <v>1141634.5</v>
      </c>
      <c r="F14" s="59">
        <f>F13+F12</f>
        <v>1151874.5</v>
      </c>
    </row>
    <row r="15" spans="1:7" ht="20.65" x14ac:dyDescent="0.45">
      <c r="A15" s="99"/>
      <c r="B15" s="100"/>
      <c r="C15" s="101"/>
      <c r="D15" s="101"/>
      <c r="E15" s="102"/>
    </row>
    <row r="19" spans="3:8" x14ac:dyDescent="0.45">
      <c r="C19" s="39"/>
      <c r="D19" s="41"/>
    </row>
    <row r="22" spans="3:8" x14ac:dyDescent="0.45">
      <c r="H22" s="35"/>
    </row>
  </sheetData>
  <mergeCells count="10">
    <mergeCell ref="A2:A3"/>
    <mergeCell ref="B2:B3"/>
    <mergeCell ref="A4:A7"/>
    <mergeCell ref="C2:F2"/>
    <mergeCell ref="A1:F1"/>
    <mergeCell ref="A8:A11"/>
    <mergeCell ref="A13:B13"/>
    <mergeCell ref="A15:E15"/>
    <mergeCell ref="A12:B12"/>
    <mergeCell ref="A14:B14"/>
  </mergeCells>
  <printOptions horizontalCentered="1"/>
  <pageMargins left="0.59055118110236227" right="0.59055118110236227" top="0.59055118110236227" bottom="0.59055118110236227" header="0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20"/>
  <sheetViews>
    <sheetView view="pageBreakPreview" zoomScaleNormal="80" zoomScaleSheetLayoutView="100" workbookViewId="0">
      <selection activeCell="L10" sqref="L10"/>
    </sheetView>
  </sheetViews>
  <sheetFormatPr defaultRowHeight="12.75" x14ac:dyDescent="0.45"/>
  <cols>
    <col min="1" max="1" width="11.33203125" style="7" customWidth="1"/>
    <col min="2" max="2" width="44.1328125" style="7" customWidth="1"/>
    <col min="3" max="5" width="15.46484375" style="7" customWidth="1"/>
    <col min="6" max="6" width="15.3984375" style="7" customWidth="1"/>
    <col min="7" max="244" width="9.1328125" style="7"/>
    <col min="245" max="245" width="10.6640625" style="7" customWidth="1"/>
    <col min="246" max="246" width="26.53125" style="7" customWidth="1"/>
    <col min="247" max="251" width="11.33203125" style="7" customWidth="1"/>
    <col min="252" max="500" width="9.1328125" style="7"/>
    <col min="501" max="501" width="10.6640625" style="7" customWidth="1"/>
    <col min="502" max="502" width="26.53125" style="7" customWidth="1"/>
    <col min="503" max="507" width="11.33203125" style="7" customWidth="1"/>
    <col min="508" max="756" width="9.1328125" style="7"/>
    <col min="757" max="757" width="10.6640625" style="7" customWidth="1"/>
    <col min="758" max="758" width="26.53125" style="7" customWidth="1"/>
    <col min="759" max="763" width="11.33203125" style="7" customWidth="1"/>
    <col min="764" max="1012" width="9.1328125" style="7"/>
    <col min="1013" max="1013" width="10.6640625" style="7" customWidth="1"/>
    <col min="1014" max="1014" width="26.53125" style="7" customWidth="1"/>
    <col min="1015" max="1019" width="11.33203125" style="7" customWidth="1"/>
    <col min="1020" max="1268" width="9.1328125" style="7"/>
    <col min="1269" max="1269" width="10.6640625" style="7" customWidth="1"/>
    <col min="1270" max="1270" width="26.53125" style="7" customWidth="1"/>
    <col min="1271" max="1275" width="11.33203125" style="7" customWidth="1"/>
    <col min="1276" max="1524" width="9.1328125" style="7"/>
    <col min="1525" max="1525" width="10.6640625" style="7" customWidth="1"/>
    <col min="1526" max="1526" width="26.53125" style="7" customWidth="1"/>
    <col min="1527" max="1531" width="11.33203125" style="7" customWidth="1"/>
    <col min="1532" max="1780" width="9.1328125" style="7"/>
    <col min="1781" max="1781" width="10.6640625" style="7" customWidth="1"/>
    <col min="1782" max="1782" width="26.53125" style="7" customWidth="1"/>
    <col min="1783" max="1787" width="11.33203125" style="7" customWidth="1"/>
    <col min="1788" max="2036" width="9.1328125" style="7"/>
    <col min="2037" max="2037" width="10.6640625" style="7" customWidth="1"/>
    <col min="2038" max="2038" width="26.53125" style="7" customWidth="1"/>
    <col min="2039" max="2043" width="11.33203125" style="7" customWidth="1"/>
    <col min="2044" max="2292" width="9.1328125" style="7"/>
    <col min="2293" max="2293" width="10.6640625" style="7" customWidth="1"/>
    <col min="2294" max="2294" width="26.53125" style="7" customWidth="1"/>
    <col min="2295" max="2299" width="11.33203125" style="7" customWidth="1"/>
    <col min="2300" max="2548" width="9.1328125" style="7"/>
    <col min="2549" max="2549" width="10.6640625" style="7" customWidth="1"/>
    <col min="2550" max="2550" width="26.53125" style="7" customWidth="1"/>
    <col min="2551" max="2555" width="11.33203125" style="7" customWidth="1"/>
    <col min="2556" max="2804" width="9.1328125" style="7"/>
    <col min="2805" max="2805" width="10.6640625" style="7" customWidth="1"/>
    <col min="2806" max="2806" width="26.53125" style="7" customWidth="1"/>
    <col min="2807" max="2811" width="11.33203125" style="7" customWidth="1"/>
    <col min="2812" max="3060" width="9.1328125" style="7"/>
    <col min="3061" max="3061" width="10.6640625" style="7" customWidth="1"/>
    <col min="3062" max="3062" width="26.53125" style="7" customWidth="1"/>
    <col min="3063" max="3067" width="11.33203125" style="7" customWidth="1"/>
    <col min="3068" max="3316" width="9.1328125" style="7"/>
    <col min="3317" max="3317" width="10.6640625" style="7" customWidth="1"/>
    <col min="3318" max="3318" width="26.53125" style="7" customWidth="1"/>
    <col min="3319" max="3323" width="11.33203125" style="7" customWidth="1"/>
    <col min="3324" max="3572" width="9.1328125" style="7"/>
    <col min="3573" max="3573" width="10.6640625" style="7" customWidth="1"/>
    <col min="3574" max="3574" width="26.53125" style="7" customWidth="1"/>
    <col min="3575" max="3579" width="11.33203125" style="7" customWidth="1"/>
    <col min="3580" max="3828" width="9.1328125" style="7"/>
    <col min="3829" max="3829" width="10.6640625" style="7" customWidth="1"/>
    <col min="3830" max="3830" width="26.53125" style="7" customWidth="1"/>
    <col min="3831" max="3835" width="11.33203125" style="7" customWidth="1"/>
    <col min="3836" max="4084" width="9.1328125" style="7"/>
    <col min="4085" max="4085" width="10.6640625" style="7" customWidth="1"/>
    <col min="4086" max="4086" width="26.53125" style="7" customWidth="1"/>
    <col min="4087" max="4091" width="11.33203125" style="7" customWidth="1"/>
    <col min="4092" max="4340" width="9.1328125" style="7"/>
    <col min="4341" max="4341" width="10.6640625" style="7" customWidth="1"/>
    <col min="4342" max="4342" width="26.53125" style="7" customWidth="1"/>
    <col min="4343" max="4347" width="11.33203125" style="7" customWidth="1"/>
    <col min="4348" max="4596" width="9.1328125" style="7"/>
    <col min="4597" max="4597" width="10.6640625" style="7" customWidth="1"/>
    <col min="4598" max="4598" width="26.53125" style="7" customWidth="1"/>
    <col min="4599" max="4603" width="11.33203125" style="7" customWidth="1"/>
    <col min="4604" max="4852" width="9.1328125" style="7"/>
    <col min="4853" max="4853" width="10.6640625" style="7" customWidth="1"/>
    <col min="4854" max="4854" width="26.53125" style="7" customWidth="1"/>
    <col min="4855" max="4859" width="11.33203125" style="7" customWidth="1"/>
    <col min="4860" max="5108" width="9.1328125" style="7"/>
    <col min="5109" max="5109" width="10.6640625" style="7" customWidth="1"/>
    <col min="5110" max="5110" width="26.53125" style="7" customWidth="1"/>
    <col min="5111" max="5115" width="11.33203125" style="7" customWidth="1"/>
    <col min="5116" max="5364" width="9.1328125" style="7"/>
    <col min="5365" max="5365" width="10.6640625" style="7" customWidth="1"/>
    <col min="5366" max="5366" width="26.53125" style="7" customWidth="1"/>
    <col min="5367" max="5371" width="11.33203125" style="7" customWidth="1"/>
    <col min="5372" max="5620" width="9.1328125" style="7"/>
    <col min="5621" max="5621" width="10.6640625" style="7" customWidth="1"/>
    <col min="5622" max="5622" width="26.53125" style="7" customWidth="1"/>
    <col min="5623" max="5627" width="11.33203125" style="7" customWidth="1"/>
    <col min="5628" max="5876" width="9.1328125" style="7"/>
    <col min="5877" max="5877" width="10.6640625" style="7" customWidth="1"/>
    <col min="5878" max="5878" width="26.53125" style="7" customWidth="1"/>
    <col min="5879" max="5883" width="11.33203125" style="7" customWidth="1"/>
    <col min="5884" max="6132" width="9.1328125" style="7"/>
    <col min="6133" max="6133" width="10.6640625" style="7" customWidth="1"/>
    <col min="6134" max="6134" width="26.53125" style="7" customWidth="1"/>
    <col min="6135" max="6139" width="11.33203125" style="7" customWidth="1"/>
    <col min="6140" max="6388" width="9.1328125" style="7"/>
    <col min="6389" max="6389" width="10.6640625" style="7" customWidth="1"/>
    <col min="6390" max="6390" width="26.53125" style="7" customWidth="1"/>
    <col min="6391" max="6395" width="11.33203125" style="7" customWidth="1"/>
    <col min="6396" max="6644" width="9.1328125" style="7"/>
    <col min="6645" max="6645" width="10.6640625" style="7" customWidth="1"/>
    <col min="6646" max="6646" width="26.53125" style="7" customWidth="1"/>
    <col min="6647" max="6651" width="11.33203125" style="7" customWidth="1"/>
    <col min="6652" max="6900" width="9.1328125" style="7"/>
    <col min="6901" max="6901" width="10.6640625" style="7" customWidth="1"/>
    <col min="6902" max="6902" width="26.53125" style="7" customWidth="1"/>
    <col min="6903" max="6907" width="11.33203125" style="7" customWidth="1"/>
    <col min="6908" max="7156" width="9.1328125" style="7"/>
    <col min="7157" max="7157" width="10.6640625" style="7" customWidth="1"/>
    <col min="7158" max="7158" width="26.53125" style="7" customWidth="1"/>
    <col min="7159" max="7163" width="11.33203125" style="7" customWidth="1"/>
    <col min="7164" max="7412" width="9.1328125" style="7"/>
    <col min="7413" max="7413" width="10.6640625" style="7" customWidth="1"/>
    <col min="7414" max="7414" width="26.53125" style="7" customWidth="1"/>
    <col min="7415" max="7419" width="11.33203125" style="7" customWidth="1"/>
    <col min="7420" max="7668" width="9.1328125" style="7"/>
    <col min="7669" max="7669" width="10.6640625" style="7" customWidth="1"/>
    <col min="7670" max="7670" width="26.53125" style="7" customWidth="1"/>
    <col min="7671" max="7675" width="11.33203125" style="7" customWidth="1"/>
    <col min="7676" max="7924" width="9.1328125" style="7"/>
    <col min="7925" max="7925" width="10.6640625" style="7" customWidth="1"/>
    <col min="7926" max="7926" width="26.53125" style="7" customWidth="1"/>
    <col min="7927" max="7931" width="11.33203125" style="7" customWidth="1"/>
    <col min="7932" max="8180" width="9.1328125" style="7"/>
    <col min="8181" max="8181" width="10.6640625" style="7" customWidth="1"/>
    <col min="8182" max="8182" width="26.53125" style="7" customWidth="1"/>
    <col min="8183" max="8187" width="11.33203125" style="7" customWidth="1"/>
    <col min="8188" max="8436" width="9.1328125" style="7"/>
    <col min="8437" max="8437" width="10.6640625" style="7" customWidth="1"/>
    <col min="8438" max="8438" width="26.53125" style="7" customWidth="1"/>
    <col min="8439" max="8443" width="11.33203125" style="7" customWidth="1"/>
    <col min="8444" max="8692" width="9.1328125" style="7"/>
    <col min="8693" max="8693" width="10.6640625" style="7" customWidth="1"/>
    <col min="8694" max="8694" width="26.53125" style="7" customWidth="1"/>
    <col min="8695" max="8699" width="11.33203125" style="7" customWidth="1"/>
    <col min="8700" max="8948" width="9.1328125" style="7"/>
    <col min="8949" max="8949" width="10.6640625" style="7" customWidth="1"/>
    <col min="8950" max="8950" width="26.53125" style="7" customWidth="1"/>
    <col min="8951" max="8955" width="11.33203125" style="7" customWidth="1"/>
    <col min="8956" max="9204" width="9.1328125" style="7"/>
    <col min="9205" max="9205" width="10.6640625" style="7" customWidth="1"/>
    <col min="9206" max="9206" width="26.53125" style="7" customWidth="1"/>
    <col min="9207" max="9211" width="11.33203125" style="7" customWidth="1"/>
    <col min="9212" max="9460" width="9.1328125" style="7"/>
    <col min="9461" max="9461" width="10.6640625" style="7" customWidth="1"/>
    <col min="9462" max="9462" width="26.53125" style="7" customWidth="1"/>
    <col min="9463" max="9467" width="11.33203125" style="7" customWidth="1"/>
    <col min="9468" max="9716" width="9.1328125" style="7"/>
    <col min="9717" max="9717" width="10.6640625" style="7" customWidth="1"/>
    <col min="9718" max="9718" width="26.53125" style="7" customWidth="1"/>
    <col min="9719" max="9723" width="11.33203125" style="7" customWidth="1"/>
    <col min="9724" max="9972" width="9.1328125" style="7"/>
    <col min="9973" max="9973" width="10.6640625" style="7" customWidth="1"/>
    <col min="9974" max="9974" width="26.53125" style="7" customWidth="1"/>
    <col min="9975" max="9979" width="11.33203125" style="7" customWidth="1"/>
    <col min="9980" max="10228" width="9.1328125" style="7"/>
    <col min="10229" max="10229" width="10.6640625" style="7" customWidth="1"/>
    <col min="10230" max="10230" width="26.53125" style="7" customWidth="1"/>
    <col min="10231" max="10235" width="11.33203125" style="7" customWidth="1"/>
    <col min="10236" max="10484" width="9.1328125" style="7"/>
    <col min="10485" max="10485" width="10.6640625" style="7" customWidth="1"/>
    <col min="10486" max="10486" width="26.53125" style="7" customWidth="1"/>
    <col min="10487" max="10491" width="11.33203125" style="7" customWidth="1"/>
    <col min="10492" max="10740" width="9.1328125" style="7"/>
    <col min="10741" max="10741" width="10.6640625" style="7" customWidth="1"/>
    <col min="10742" max="10742" width="26.53125" style="7" customWidth="1"/>
    <col min="10743" max="10747" width="11.33203125" style="7" customWidth="1"/>
    <col min="10748" max="10996" width="9.1328125" style="7"/>
    <col min="10997" max="10997" width="10.6640625" style="7" customWidth="1"/>
    <col min="10998" max="10998" width="26.53125" style="7" customWidth="1"/>
    <col min="10999" max="11003" width="11.33203125" style="7" customWidth="1"/>
    <col min="11004" max="11252" width="9.1328125" style="7"/>
    <col min="11253" max="11253" width="10.6640625" style="7" customWidth="1"/>
    <col min="11254" max="11254" width="26.53125" style="7" customWidth="1"/>
    <col min="11255" max="11259" width="11.33203125" style="7" customWidth="1"/>
    <col min="11260" max="11508" width="9.1328125" style="7"/>
    <col min="11509" max="11509" width="10.6640625" style="7" customWidth="1"/>
    <col min="11510" max="11510" width="26.53125" style="7" customWidth="1"/>
    <col min="11511" max="11515" width="11.33203125" style="7" customWidth="1"/>
    <col min="11516" max="11764" width="9.1328125" style="7"/>
    <col min="11765" max="11765" width="10.6640625" style="7" customWidth="1"/>
    <col min="11766" max="11766" width="26.53125" style="7" customWidth="1"/>
    <col min="11767" max="11771" width="11.33203125" style="7" customWidth="1"/>
    <col min="11772" max="12020" width="9.1328125" style="7"/>
    <col min="12021" max="12021" width="10.6640625" style="7" customWidth="1"/>
    <col min="12022" max="12022" width="26.53125" style="7" customWidth="1"/>
    <col min="12023" max="12027" width="11.33203125" style="7" customWidth="1"/>
    <col min="12028" max="12276" width="9.1328125" style="7"/>
    <col min="12277" max="12277" width="10.6640625" style="7" customWidth="1"/>
    <col min="12278" max="12278" width="26.53125" style="7" customWidth="1"/>
    <col min="12279" max="12283" width="11.33203125" style="7" customWidth="1"/>
    <col min="12284" max="12532" width="9.1328125" style="7"/>
    <col min="12533" max="12533" width="10.6640625" style="7" customWidth="1"/>
    <col min="12534" max="12534" width="26.53125" style="7" customWidth="1"/>
    <col min="12535" max="12539" width="11.33203125" style="7" customWidth="1"/>
    <col min="12540" max="12788" width="9.1328125" style="7"/>
    <col min="12789" max="12789" width="10.6640625" style="7" customWidth="1"/>
    <col min="12790" max="12790" width="26.53125" style="7" customWidth="1"/>
    <col min="12791" max="12795" width="11.33203125" style="7" customWidth="1"/>
    <col min="12796" max="13044" width="9.1328125" style="7"/>
    <col min="13045" max="13045" width="10.6640625" style="7" customWidth="1"/>
    <col min="13046" max="13046" width="26.53125" style="7" customWidth="1"/>
    <col min="13047" max="13051" width="11.33203125" style="7" customWidth="1"/>
    <col min="13052" max="13300" width="9.1328125" style="7"/>
    <col min="13301" max="13301" width="10.6640625" style="7" customWidth="1"/>
    <col min="13302" max="13302" width="26.53125" style="7" customWidth="1"/>
    <col min="13303" max="13307" width="11.33203125" style="7" customWidth="1"/>
    <col min="13308" max="13556" width="9.1328125" style="7"/>
    <col min="13557" max="13557" width="10.6640625" style="7" customWidth="1"/>
    <col min="13558" max="13558" width="26.53125" style="7" customWidth="1"/>
    <col min="13559" max="13563" width="11.33203125" style="7" customWidth="1"/>
    <col min="13564" max="13812" width="9.1328125" style="7"/>
    <col min="13813" max="13813" width="10.6640625" style="7" customWidth="1"/>
    <col min="13814" max="13814" width="26.53125" style="7" customWidth="1"/>
    <col min="13815" max="13819" width="11.33203125" style="7" customWidth="1"/>
    <col min="13820" max="14068" width="9.1328125" style="7"/>
    <col min="14069" max="14069" width="10.6640625" style="7" customWidth="1"/>
    <col min="14070" max="14070" width="26.53125" style="7" customWidth="1"/>
    <col min="14071" max="14075" width="11.33203125" style="7" customWidth="1"/>
    <col min="14076" max="14324" width="9.1328125" style="7"/>
    <col min="14325" max="14325" width="10.6640625" style="7" customWidth="1"/>
    <col min="14326" max="14326" width="26.53125" style="7" customWidth="1"/>
    <col min="14327" max="14331" width="11.33203125" style="7" customWidth="1"/>
    <col min="14332" max="14580" width="9.1328125" style="7"/>
    <col min="14581" max="14581" width="10.6640625" style="7" customWidth="1"/>
    <col min="14582" max="14582" width="26.53125" style="7" customWidth="1"/>
    <col min="14583" max="14587" width="11.33203125" style="7" customWidth="1"/>
    <col min="14588" max="14836" width="9.1328125" style="7"/>
    <col min="14837" max="14837" width="10.6640625" style="7" customWidth="1"/>
    <col min="14838" max="14838" width="26.53125" style="7" customWidth="1"/>
    <col min="14839" max="14843" width="11.33203125" style="7" customWidth="1"/>
    <col min="14844" max="15092" width="9.1328125" style="7"/>
    <col min="15093" max="15093" width="10.6640625" style="7" customWidth="1"/>
    <col min="15094" max="15094" width="26.53125" style="7" customWidth="1"/>
    <col min="15095" max="15099" width="11.33203125" style="7" customWidth="1"/>
    <col min="15100" max="15348" width="9.1328125" style="7"/>
    <col min="15349" max="15349" width="10.6640625" style="7" customWidth="1"/>
    <col min="15350" max="15350" width="26.53125" style="7" customWidth="1"/>
    <col min="15351" max="15355" width="11.33203125" style="7" customWidth="1"/>
    <col min="15356" max="15604" width="9.1328125" style="7"/>
    <col min="15605" max="15605" width="10.6640625" style="7" customWidth="1"/>
    <col min="15606" max="15606" width="26.53125" style="7" customWidth="1"/>
    <col min="15607" max="15611" width="11.33203125" style="7" customWidth="1"/>
    <col min="15612" max="15860" width="9.1328125" style="7"/>
    <col min="15861" max="15861" width="10.6640625" style="7" customWidth="1"/>
    <col min="15862" max="15862" width="26.53125" style="7" customWidth="1"/>
    <col min="15863" max="15867" width="11.33203125" style="7" customWidth="1"/>
    <col min="15868" max="16116" width="9.1328125" style="7"/>
    <col min="16117" max="16117" width="10.6640625" style="7" customWidth="1"/>
    <col min="16118" max="16118" width="26.53125" style="7" customWidth="1"/>
    <col min="16119" max="16123" width="11.33203125" style="7" customWidth="1"/>
    <col min="16124" max="16375" width="9.1328125" style="7"/>
    <col min="16376" max="16384" width="9.1328125" style="7" customWidth="1"/>
  </cols>
  <sheetData>
    <row r="1" spans="1:6" ht="57" customHeight="1" thickBot="1" x14ac:dyDescent="0.5">
      <c r="A1" s="99" t="s">
        <v>86</v>
      </c>
      <c r="B1" s="99"/>
      <c r="C1" s="99"/>
      <c r="D1" s="99"/>
      <c r="E1" s="99"/>
      <c r="F1" s="99"/>
    </row>
    <row r="2" spans="1:6" ht="30" customHeight="1" x14ac:dyDescent="0.45">
      <c r="A2" s="122" t="s">
        <v>10</v>
      </c>
      <c r="B2" s="124" t="s">
        <v>1</v>
      </c>
      <c r="C2" s="113" t="s">
        <v>80</v>
      </c>
      <c r="D2" s="114"/>
      <c r="E2" s="114"/>
      <c r="F2" s="115"/>
    </row>
    <row r="3" spans="1:6" ht="30" customHeight="1" x14ac:dyDescent="0.45">
      <c r="A3" s="123"/>
      <c r="B3" s="125"/>
      <c r="C3" s="64">
        <v>2021</v>
      </c>
      <c r="D3" s="67">
        <v>2022</v>
      </c>
      <c r="E3" s="67">
        <v>2023</v>
      </c>
      <c r="F3" s="61">
        <v>2024</v>
      </c>
    </row>
    <row r="4" spans="1:6" ht="26.25" customHeight="1" x14ac:dyDescent="0.45">
      <c r="A4" s="116" t="s">
        <v>11</v>
      </c>
      <c r="B4" s="9" t="s">
        <v>12</v>
      </c>
      <c r="C4" s="42">
        <v>7951</v>
      </c>
      <c r="D4" s="10">
        <v>10751</v>
      </c>
      <c r="E4" s="10">
        <v>14800</v>
      </c>
      <c r="F4" s="58">
        <v>14800</v>
      </c>
    </row>
    <row r="5" spans="1:6" ht="26.25" customHeight="1" x14ac:dyDescent="0.45">
      <c r="A5" s="117"/>
      <c r="B5" s="11" t="s">
        <v>81</v>
      </c>
      <c r="C5" s="42">
        <v>1520</v>
      </c>
      <c r="D5" s="10">
        <v>2100</v>
      </c>
      <c r="E5" s="10">
        <v>2300</v>
      </c>
      <c r="F5" s="58">
        <v>2800</v>
      </c>
    </row>
    <row r="6" spans="1:6" ht="26.25" customHeight="1" x14ac:dyDescent="0.45">
      <c r="A6" s="117"/>
      <c r="B6" s="12" t="s">
        <v>76</v>
      </c>
      <c r="C6" s="42">
        <v>3100</v>
      </c>
      <c r="D6" s="10">
        <v>4600</v>
      </c>
      <c r="E6" s="10">
        <v>4800</v>
      </c>
      <c r="F6" s="58">
        <v>6000</v>
      </c>
    </row>
    <row r="7" spans="1:6" ht="26.25" customHeight="1" x14ac:dyDescent="0.45">
      <c r="A7" s="117"/>
      <c r="B7" s="13" t="s">
        <v>13</v>
      </c>
      <c r="C7" s="42">
        <v>8200</v>
      </c>
      <c r="D7" s="10">
        <v>15700</v>
      </c>
      <c r="E7" s="10">
        <v>16700</v>
      </c>
      <c r="F7" s="58">
        <v>12000</v>
      </c>
    </row>
    <row r="8" spans="1:6" ht="26.25" customHeight="1" x14ac:dyDescent="0.45">
      <c r="A8" s="117"/>
      <c r="B8" s="12" t="s">
        <v>14</v>
      </c>
      <c r="C8" s="42">
        <v>150</v>
      </c>
      <c r="D8" s="10">
        <v>100</v>
      </c>
      <c r="E8" s="10">
        <v>130</v>
      </c>
      <c r="F8" s="58">
        <v>200</v>
      </c>
    </row>
    <row r="9" spans="1:6" ht="26.25" customHeight="1" x14ac:dyDescent="0.45">
      <c r="A9" s="117"/>
      <c r="B9" s="14" t="s">
        <v>40</v>
      </c>
      <c r="C9" s="42">
        <v>86400</v>
      </c>
      <c r="D9" s="10">
        <v>87600</v>
      </c>
      <c r="E9" s="10">
        <v>92400</v>
      </c>
      <c r="F9" s="58">
        <v>151221</v>
      </c>
    </row>
    <row r="10" spans="1:6" ht="35.25" customHeight="1" thickBot="1" x14ac:dyDescent="0.5">
      <c r="A10" s="118"/>
      <c r="B10" s="15" t="s">
        <v>5</v>
      </c>
      <c r="C10" s="46">
        <f>SUM(C4:C9)</f>
        <v>107321</v>
      </c>
      <c r="D10" s="16">
        <f>SUM(D4:D9)</f>
        <v>120851</v>
      </c>
      <c r="E10" s="16">
        <f>SUM(E4:E9)</f>
        <v>131130</v>
      </c>
      <c r="F10" s="71">
        <f>SUM(F4:F9)</f>
        <v>187021</v>
      </c>
    </row>
    <row r="11" spans="1:6" ht="26.25" customHeight="1" x14ac:dyDescent="0.45">
      <c r="A11" s="117" t="s">
        <v>87</v>
      </c>
      <c r="B11" s="12" t="s">
        <v>15</v>
      </c>
      <c r="C11" s="42">
        <v>3100</v>
      </c>
      <c r="D11" s="10">
        <v>7300</v>
      </c>
      <c r="E11" s="10">
        <v>19570</v>
      </c>
      <c r="F11" s="58">
        <v>21600</v>
      </c>
    </row>
    <row r="12" spans="1:6" ht="26.25" customHeight="1" x14ac:dyDescent="0.45">
      <c r="A12" s="117"/>
      <c r="B12" s="11" t="s">
        <v>16</v>
      </c>
      <c r="C12" s="42">
        <v>19133</v>
      </c>
      <c r="D12" s="10">
        <v>20640</v>
      </c>
      <c r="E12" s="10">
        <v>23640</v>
      </c>
      <c r="F12" s="58">
        <v>26670</v>
      </c>
    </row>
    <row r="13" spans="1:6" ht="26.25" customHeight="1" x14ac:dyDescent="0.45">
      <c r="A13" s="117"/>
      <c r="B13" s="12" t="s">
        <v>78</v>
      </c>
      <c r="C13" s="70">
        <v>5226</v>
      </c>
      <c r="D13" s="73">
        <v>9186</v>
      </c>
      <c r="E13" s="73">
        <v>13906</v>
      </c>
      <c r="F13" s="72">
        <v>14000</v>
      </c>
    </row>
    <row r="14" spans="1:6" ht="35.25" customHeight="1" thickBot="1" x14ac:dyDescent="0.5">
      <c r="A14" s="119"/>
      <c r="B14" s="17" t="s">
        <v>5</v>
      </c>
      <c r="C14" s="44">
        <f>SUM(C11:C13)</f>
        <v>27459</v>
      </c>
      <c r="D14" s="18">
        <f>SUM(D11:D13)</f>
        <v>37126</v>
      </c>
      <c r="E14" s="18">
        <f>SUM(E11:E13)</f>
        <v>57116</v>
      </c>
      <c r="F14" s="53">
        <f>SUM(F11:F13)</f>
        <v>62270</v>
      </c>
    </row>
    <row r="15" spans="1:6" ht="35.25" customHeight="1" thickTop="1" thickBot="1" x14ac:dyDescent="0.5">
      <c r="A15" s="89" t="s">
        <v>88</v>
      </c>
      <c r="B15" s="90" t="s">
        <v>89</v>
      </c>
      <c r="C15" s="91">
        <v>0</v>
      </c>
      <c r="D15" s="92">
        <v>0</v>
      </c>
      <c r="E15" s="92">
        <v>0</v>
      </c>
      <c r="F15" s="93">
        <v>90272</v>
      </c>
    </row>
    <row r="16" spans="1:6" ht="39" customHeight="1" thickTop="1" thickBot="1" x14ac:dyDescent="0.5">
      <c r="A16" s="120" t="s">
        <v>17</v>
      </c>
      <c r="B16" s="121"/>
      <c r="C16" s="50">
        <f>C10+C14</f>
        <v>134780</v>
      </c>
      <c r="D16" s="56">
        <f>D10+D14</f>
        <v>157977</v>
      </c>
      <c r="E16" s="56">
        <f>E10+E14</f>
        <v>188246</v>
      </c>
      <c r="F16" s="54">
        <f>F10+F14+F15</f>
        <v>339563</v>
      </c>
    </row>
    <row r="20" spans="5:5" x14ac:dyDescent="0.45">
      <c r="E20" s="36"/>
    </row>
  </sheetData>
  <mergeCells count="7">
    <mergeCell ref="C2:F2"/>
    <mergeCell ref="A1:F1"/>
    <mergeCell ref="A4:A10"/>
    <mergeCell ref="A11:A14"/>
    <mergeCell ref="A16:B16"/>
    <mergeCell ref="A2:A3"/>
    <mergeCell ref="B2:B3"/>
  </mergeCells>
  <printOptions horizontalCentered="1"/>
  <pageMargins left="0.59055118110236227" right="0.59055118110236227" top="0.59055118110236227" bottom="0.59055118110236227" header="0" footer="0.19685039370078741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J14"/>
  <sheetViews>
    <sheetView zoomScale="80" zoomScaleNormal="80" workbookViewId="0">
      <selection activeCell="K7" sqref="K7"/>
    </sheetView>
  </sheetViews>
  <sheetFormatPr defaultRowHeight="12.75" x14ac:dyDescent="0.45"/>
  <cols>
    <col min="1" max="1" width="7.1328125" style="7" customWidth="1"/>
    <col min="2" max="2" width="37" style="7" customWidth="1"/>
    <col min="3" max="5" width="15.53125" style="7" customWidth="1"/>
    <col min="6" max="6" width="15.6640625" style="7" customWidth="1"/>
    <col min="7" max="7" width="10.53125" style="7" bestFit="1" customWidth="1"/>
    <col min="8" max="245" width="9.1328125" style="7"/>
    <col min="246" max="246" width="8.33203125" style="7" customWidth="1"/>
    <col min="247" max="247" width="26.86328125" style="7" customWidth="1"/>
    <col min="248" max="252" width="10.86328125" style="7" customWidth="1"/>
    <col min="253" max="501" width="9.1328125" style="7"/>
    <col min="502" max="502" width="8.33203125" style="7" customWidth="1"/>
    <col min="503" max="503" width="26.86328125" style="7" customWidth="1"/>
    <col min="504" max="508" width="10.86328125" style="7" customWidth="1"/>
    <col min="509" max="757" width="9.1328125" style="7"/>
    <col min="758" max="758" width="8.33203125" style="7" customWidth="1"/>
    <col min="759" max="759" width="26.86328125" style="7" customWidth="1"/>
    <col min="760" max="764" width="10.86328125" style="7" customWidth="1"/>
    <col min="765" max="1013" width="9.1328125" style="7"/>
    <col min="1014" max="1014" width="8.33203125" style="7" customWidth="1"/>
    <col min="1015" max="1015" width="26.86328125" style="7" customWidth="1"/>
    <col min="1016" max="1020" width="10.86328125" style="7" customWidth="1"/>
    <col min="1021" max="1269" width="9.1328125" style="7"/>
    <col min="1270" max="1270" width="8.33203125" style="7" customWidth="1"/>
    <col min="1271" max="1271" width="26.86328125" style="7" customWidth="1"/>
    <col min="1272" max="1276" width="10.86328125" style="7" customWidth="1"/>
    <col min="1277" max="1525" width="9.1328125" style="7"/>
    <col min="1526" max="1526" width="8.33203125" style="7" customWidth="1"/>
    <col min="1527" max="1527" width="26.86328125" style="7" customWidth="1"/>
    <col min="1528" max="1532" width="10.86328125" style="7" customWidth="1"/>
    <col min="1533" max="1781" width="9.1328125" style="7"/>
    <col min="1782" max="1782" width="8.33203125" style="7" customWidth="1"/>
    <col min="1783" max="1783" width="26.86328125" style="7" customWidth="1"/>
    <col min="1784" max="1788" width="10.86328125" style="7" customWidth="1"/>
    <col min="1789" max="2037" width="9.1328125" style="7"/>
    <col min="2038" max="2038" width="8.33203125" style="7" customWidth="1"/>
    <col min="2039" max="2039" width="26.86328125" style="7" customWidth="1"/>
    <col min="2040" max="2044" width="10.86328125" style="7" customWidth="1"/>
    <col min="2045" max="2293" width="9.1328125" style="7"/>
    <col min="2294" max="2294" width="8.33203125" style="7" customWidth="1"/>
    <col min="2295" max="2295" width="26.86328125" style="7" customWidth="1"/>
    <col min="2296" max="2300" width="10.86328125" style="7" customWidth="1"/>
    <col min="2301" max="2549" width="9.1328125" style="7"/>
    <col min="2550" max="2550" width="8.33203125" style="7" customWidth="1"/>
    <col min="2551" max="2551" width="26.86328125" style="7" customWidth="1"/>
    <col min="2552" max="2556" width="10.86328125" style="7" customWidth="1"/>
    <col min="2557" max="2805" width="9.1328125" style="7"/>
    <col min="2806" max="2806" width="8.33203125" style="7" customWidth="1"/>
    <col min="2807" max="2807" width="26.86328125" style="7" customWidth="1"/>
    <col min="2808" max="2812" width="10.86328125" style="7" customWidth="1"/>
    <col min="2813" max="3061" width="9.1328125" style="7"/>
    <col min="3062" max="3062" width="8.33203125" style="7" customWidth="1"/>
    <col min="3063" max="3063" width="26.86328125" style="7" customWidth="1"/>
    <col min="3064" max="3068" width="10.86328125" style="7" customWidth="1"/>
    <col min="3069" max="3317" width="9.1328125" style="7"/>
    <col min="3318" max="3318" width="8.33203125" style="7" customWidth="1"/>
    <col min="3319" max="3319" width="26.86328125" style="7" customWidth="1"/>
    <col min="3320" max="3324" width="10.86328125" style="7" customWidth="1"/>
    <col min="3325" max="3573" width="9.1328125" style="7"/>
    <col min="3574" max="3574" width="8.33203125" style="7" customWidth="1"/>
    <col min="3575" max="3575" width="26.86328125" style="7" customWidth="1"/>
    <col min="3576" max="3580" width="10.86328125" style="7" customWidth="1"/>
    <col min="3581" max="3829" width="9.1328125" style="7"/>
    <col min="3830" max="3830" width="8.33203125" style="7" customWidth="1"/>
    <col min="3831" max="3831" width="26.86328125" style="7" customWidth="1"/>
    <col min="3832" max="3836" width="10.86328125" style="7" customWidth="1"/>
    <col min="3837" max="4085" width="9.1328125" style="7"/>
    <col min="4086" max="4086" width="8.33203125" style="7" customWidth="1"/>
    <col min="4087" max="4087" width="26.86328125" style="7" customWidth="1"/>
    <col min="4088" max="4092" width="10.86328125" style="7" customWidth="1"/>
    <col min="4093" max="4341" width="9.1328125" style="7"/>
    <col min="4342" max="4342" width="8.33203125" style="7" customWidth="1"/>
    <col min="4343" max="4343" width="26.86328125" style="7" customWidth="1"/>
    <col min="4344" max="4348" width="10.86328125" style="7" customWidth="1"/>
    <col min="4349" max="4597" width="9.1328125" style="7"/>
    <col min="4598" max="4598" width="8.33203125" style="7" customWidth="1"/>
    <col min="4599" max="4599" width="26.86328125" style="7" customWidth="1"/>
    <col min="4600" max="4604" width="10.86328125" style="7" customWidth="1"/>
    <col min="4605" max="4853" width="9.1328125" style="7"/>
    <col min="4854" max="4854" width="8.33203125" style="7" customWidth="1"/>
    <col min="4855" max="4855" width="26.86328125" style="7" customWidth="1"/>
    <col min="4856" max="4860" width="10.86328125" style="7" customWidth="1"/>
    <col min="4861" max="5109" width="9.1328125" style="7"/>
    <col min="5110" max="5110" width="8.33203125" style="7" customWidth="1"/>
    <col min="5111" max="5111" width="26.86328125" style="7" customWidth="1"/>
    <col min="5112" max="5116" width="10.86328125" style="7" customWidth="1"/>
    <col min="5117" max="5365" width="9.1328125" style="7"/>
    <col min="5366" max="5366" width="8.33203125" style="7" customWidth="1"/>
    <col min="5367" max="5367" width="26.86328125" style="7" customWidth="1"/>
    <col min="5368" max="5372" width="10.86328125" style="7" customWidth="1"/>
    <col min="5373" max="5621" width="9.1328125" style="7"/>
    <col min="5622" max="5622" width="8.33203125" style="7" customWidth="1"/>
    <col min="5623" max="5623" width="26.86328125" style="7" customWidth="1"/>
    <col min="5624" max="5628" width="10.86328125" style="7" customWidth="1"/>
    <col min="5629" max="5877" width="9.1328125" style="7"/>
    <col min="5878" max="5878" width="8.33203125" style="7" customWidth="1"/>
    <col min="5879" max="5879" width="26.86328125" style="7" customWidth="1"/>
    <col min="5880" max="5884" width="10.86328125" style="7" customWidth="1"/>
    <col min="5885" max="6133" width="9.1328125" style="7"/>
    <col min="6134" max="6134" width="8.33203125" style="7" customWidth="1"/>
    <col min="6135" max="6135" width="26.86328125" style="7" customWidth="1"/>
    <col min="6136" max="6140" width="10.86328125" style="7" customWidth="1"/>
    <col min="6141" max="6389" width="9.1328125" style="7"/>
    <col min="6390" max="6390" width="8.33203125" style="7" customWidth="1"/>
    <col min="6391" max="6391" width="26.86328125" style="7" customWidth="1"/>
    <col min="6392" max="6396" width="10.86328125" style="7" customWidth="1"/>
    <col min="6397" max="6645" width="9.1328125" style="7"/>
    <col min="6646" max="6646" width="8.33203125" style="7" customWidth="1"/>
    <col min="6647" max="6647" width="26.86328125" style="7" customWidth="1"/>
    <col min="6648" max="6652" width="10.86328125" style="7" customWidth="1"/>
    <col min="6653" max="6901" width="9.1328125" style="7"/>
    <col min="6902" max="6902" width="8.33203125" style="7" customWidth="1"/>
    <col min="6903" max="6903" width="26.86328125" style="7" customWidth="1"/>
    <col min="6904" max="6908" width="10.86328125" style="7" customWidth="1"/>
    <col min="6909" max="7157" width="9.1328125" style="7"/>
    <col min="7158" max="7158" width="8.33203125" style="7" customWidth="1"/>
    <col min="7159" max="7159" width="26.86328125" style="7" customWidth="1"/>
    <col min="7160" max="7164" width="10.86328125" style="7" customWidth="1"/>
    <col min="7165" max="7413" width="9.1328125" style="7"/>
    <col min="7414" max="7414" width="8.33203125" style="7" customWidth="1"/>
    <col min="7415" max="7415" width="26.86328125" style="7" customWidth="1"/>
    <col min="7416" max="7420" width="10.86328125" style="7" customWidth="1"/>
    <col min="7421" max="7669" width="9.1328125" style="7"/>
    <col min="7670" max="7670" width="8.33203125" style="7" customWidth="1"/>
    <col min="7671" max="7671" width="26.86328125" style="7" customWidth="1"/>
    <col min="7672" max="7676" width="10.86328125" style="7" customWidth="1"/>
    <col min="7677" max="7925" width="9.1328125" style="7"/>
    <col min="7926" max="7926" width="8.33203125" style="7" customWidth="1"/>
    <col min="7927" max="7927" width="26.86328125" style="7" customWidth="1"/>
    <col min="7928" max="7932" width="10.86328125" style="7" customWidth="1"/>
    <col min="7933" max="8181" width="9.1328125" style="7"/>
    <col min="8182" max="8182" width="8.33203125" style="7" customWidth="1"/>
    <col min="8183" max="8183" width="26.86328125" style="7" customWidth="1"/>
    <col min="8184" max="8188" width="10.86328125" style="7" customWidth="1"/>
    <col min="8189" max="8437" width="9.1328125" style="7"/>
    <col min="8438" max="8438" width="8.33203125" style="7" customWidth="1"/>
    <col min="8439" max="8439" width="26.86328125" style="7" customWidth="1"/>
    <col min="8440" max="8444" width="10.86328125" style="7" customWidth="1"/>
    <col min="8445" max="8693" width="9.1328125" style="7"/>
    <col min="8694" max="8694" width="8.33203125" style="7" customWidth="1"/>
    <col min="8695" max="8695" width="26.86328125" style="7" customWidth="1"/>
    <col min="8696" max="8700" width="10.86328125" style="7" customWidth="1"/>
    <col min="8701" max="8949" width="9.1328125" style="7"/>
    <col min="8950" max="8950" width="8.33203125" style="7" customWidth="1"/>
    <col min="8951" max="8951" width="26.86328125" style="7" customWidth="1"/>
    <col min="8952" max="8956" width="10.86328125" style="7" customWidth="1"/>
    <col min="8957" max="9205" width="9.1328125" style="7"/>
    <col min="9206" max="9206" width="8.33203125" style="7" customWidth="1"/>
    <col min="9207" max="9207" width="26.86328125" style="7" customWidth="1"/>
    <col min="9208" max="9212" width="10.86328125" style="7" customWidth="1"/>
    <col min="9213" max="9461" width="9.1328125" style="7"/>
    <col min="9462" max="9462" width="8.33203125" style="7" customWidth="1"/>
    <col min="9463" max="9463" width="26.86328125" style="7" customWidth="1"/>
    <col min="9464" max="9468" width="10.86328125" style="7" customWidth="1"/>
    <col min="9469" max="9717" width="9.1328125" style="7"/>
    <col min="9718" max="9718" width="8.33203125" style="7" customWidth="1"/>
    <col min="9719" max="9719" width="26.86328125" style="7" customWidth="1"/>
    <col min="9720" max="9724" width="10.86328125" style="7" customWidth="1"/>
    <col min="9725" max="9973" width="9.1328125" style="7"/>
    <col min="9974" max="9974" width="8.33203125" style="7" customWidth="1"/>
    <col min="9975" max="9975" width="26.86328125" style="7" customWidth="1"/>
    <col min="9976" max="9980" width="10.86328125" style="7" customWidth="1"/>
    <col min="9981" max="10229" width="9.1328125" style="7"/>
    <col min="10230" max="10230" width="8.33203125" style="7" customWidth="1"/>
    <col min="10231" max="10231" width="26.86328125" style="7" customWidth="1"/>
    <col min="10232" max="10236" width="10.86328125" style="7" customWidth="1"/>
    <col min="10237" max="10485" width="9.1328125" style="7"/>
    <col min="10486" max="10486" width="8.33203125" style="7" customWidth="1"/>
    <col min="10487" max="10487" width="26.86328125" style="7" customWidth="1"/>
    <col min="10488" max="10492" width="10.86328125" style="7" customWidth="1"/>
    <col min="10493" max="10741" width="9.1328125" style="7"/>
    <col min="10742" max="10742" width="8.33203125" style="7" customWidth="1"/>
    <col min="10743" max="10743" width="26.86328125" style="7" customWidth="1"/>
    <col min="10744" max="10748" width="10.86328125" style="7" customWidth="1"/>
    <col min="10749" max="10997" width="9.1328125" style="7"/>
    <col min="10998" max="10998" width="8.33203125" style="7" customWidth="1"/>
    <col min="10999" max="10999" width="26.86328125" style="7" customWidth="1"/>
    <col min="11000" max="11004" width="10.86328125" style="7" customWidth="1"/>
    <col min="11005" max="11253" width="9.1328125" style="7"/>
    <col min="11254" max="11254" width="8.33203125" style="7" customWidth="1"/>
    <col min="11255" max="11255" width="26.86328125" style="7" customWidth="1"/>
    <col min="11256" max="11260" width="10.86328125" style="7" customWidth="1"/>
    <col min="11261" max="11509" width="9.1328125" style="7"/>
    <col min="11510" max="11510" width="8.33203125" style="7" customWidth="1"/>
    <col min="11511" max="11511" width="26.86328125" style="7" customWidth="1"/>
    <col min="11512" max="11516" width="10.86328125" style="7" customWidth="1"/>
    <col min="11517" max="11765" width="9.1328125" style="7"/>
    <col min="11766" max="11766" width="8.33203125" style="7" customWidth="1"/>
    <col min="11767" max="11767" width="26.86328125" style="7" customWidth="1"/>
    <col min="11768" max="11772" width="10.86328125" style="7" customWidth="1"/>
    <col min="11773" max="12021" width="9.1328125" style="7"/>
    <col min="12022" max="12022" width="8.33203125" style="7" customWidth="1"/>
    <col min="12023" max="12023" width="26.86328125" style="7" customWidth="1"/>
    <col min="12024" max="12028" width="10.86328125" style="7" customWidth="1"/>
    <col min="12029" max="12277" width="9.1328125" style="7"/>
    <col min="12278" max="12278" width="8.33203125" style="7" customWidth="1"/>
    <col min="12279" max="12279" width="26.86328125" style="7" customWidth="1"/>
    <col min="12280" max="12284" width="10.86328125" style="7" customWidth="1"/>
    <col min="12285" max="12533" width="9.1328125" style="7"/>
    <col min="12534" max="12534" width="8.33203125" style="7" customWidth="1"/>
    <col min="12535" max="12535" width="26.86328125" style="7" customWidth="1"/>
    <col min="12536" max="12540" width="10.86328125" style="7" customWidth="1"/>
    <col min="12541" max="12789" width="9.1328125" style="7"/>
    <col min="12790" max="12790" width="8.33203125" style="7" customWidth="1"/>
    <col min="12791" max="12791" width="26.86328125" style="7" customWidth="1"/>
    <col min="12792" max="12796" width="10.86328125" style="7" customWidth="1"/>
    <col min="12797" max="13045" width="9.1328125" style="7"/>
    <col min="13046" max="13046" width="8.33203125" style="7" customWidth="1"/>
    <col min="13047" max="13047" width="26.86328125" style="7" customWidth="1"/>
    <col min="13048" max="13052" width="10.86328125" style="7" customWidth="1"/>
    <col min="13053" max="13301" width="9.1328125" style="7"/>
    <col min="13302" max="13302" width="8.33203125" style="7" customWidth="1"/>
    <col min="13303" max="13303" width="26.86328125" style="7" customWidth="1"/>
    <col min="13304" max="13308" width="10.86328125" style="7" customWidth="1"/>
    <col min="13309" max="13557" width="9.1328125" style="7"/>
    <col min="13558" max="13558" width="8.33203125" style="7" customWidth="1"/>
    <col min="13559" max="13559" width="26.86328125" style="7" customWidth="1"/>
    <col min="13560" max="13564" width="10.86328125" style="7" customWidth="1"/>
    <col min="13565" max="13813" width="9.1328125" style="7"/>
    <col min="13814" max="13814" width="8.33203125" style="7" customWidth="1"/>
    <col min="13815" max="13815" width="26.86328125" style="7" customWidth="1"/>
    <col min="13816" max="13820" width="10.86328125" style="7" customWidth="1"/>
    <col min="13821" max="14069" width="9.1328125" style="7"/>
    <col min="14070" max="14070" width="8.33203125" style="7" customWidth="1"/>
    <col min="14071" max="14071" width="26.86328125" style="7" customWidth="1"/>
    <col min="14072" max="14076" width="10.86328125" style="7" customWidth="1"/>
    <col min="14077" max="14325" width="9.1328125" style="7"/>
    <col min="14326" max="14326" width="8.33203125" style="7" customWidth="1"/>
    <col min="14327" max="14327" width="26.86328125" style="7" customWidth="1"/>
    <col min="14328" max="14332" width="10.86328125" style="7" customWidth="1"/>
    <col min="14333" max="14581" width="9.1328125" style="7"/>
    <col min="14582" max="14582" width="8.33203125" style="7" customWidth="1"/>
    <col min="14583" max="14583" width="26.86328125" style="7" customWidth="1"/>
    <col min="14584" max="14588" width="10.86328125" style="7" customWidth="1"/>
    <col min="14589" max="14837" width="9.1328125" style="7"/>
    <col min="14838" max="14838" width="8.33203125" style="7" customWidth="1"/>
    <col min="14839" max="14839" width="26.86328125" style="7" customWidth="1"/>
    <col min="14840" max="14844" width="10.86328125" style="7" customWidth="1"/>
    <col min="14845" max="15093" width="9.1328125" style="7"/>
    <col min="15094" max="15094" width="8.33203125" style="7" customWidth="1"/>
    <col min="15095" max="15095" width="26.86328125" style="7" customWidth="1"/>
    <col min="15096" max="15100" width="10.86328125" style="7" customWidth="1"/>
    <col min="15101" max="15349" width="9.1328125" style="7"/>
    <col min="15350" max="15350" width="8.33203125" style="7" customWidth="1"/>
    <col min="15351" max="15351" width="26.86328125" style="7" customWidth="1"/>
    <col min="15352" max="15356" width="10.86328125" style="7" customWidth="1"/>
    <col min="15357" max="15605" width="9.1328125" style="7"/>
    <col min="15606" max="15606" width="8.33203125" style="7" customWidth="1"/>
    <col min="15607" max="15607" width="26.86328125" style="7" customWidth="1"/>
    <col min="15608" max="15612" width="10.86328125" style="7" customWidth="1"/>
    <col min="15613" max="15861" width="9.1328125" style="7"/>
    <col min="15862" max="15862" width="8.33203125" style="7" customWidth="1"/>
    <col min="15863" max="15863" width="26.86328125" style="7" customWidth="1"/>
    <col min="15864" max="15868" width="10.86328125" style="7" customWidth="1"/>
    <col min="15869" max="16117" width="9.1328125" style="7"/>
    <col min="16118" max="16118" width="8.33203125" style="7" customWidth="1"/>
    <col min="16119" max="16119" width="26.86328125" style="7" customWidth="1"/>
    <col min="16120" max="16124" width="10.86328125" style="7" customWidth="1"/>
    <col min="16125" max="16376" width="9.1328125" style="7"/>
    <col min="16377" max="16384" width="9.1328125" style="7" customWidth="1"/>
  </cols>
  <sheetData>
    <row r="1" spans="1:10" ht="39.950000000000003" customHeight="1" thickBot="1" x14ac:dyDescent="0.5">
      <c r="A1" s="149" t="s">
        <v>90</v>
      </c>
      <c r="B1" s="149"/>
      <c r="C1" s="149"/>
      <c r="D1" s="149"/>
      <c r="E1" s="149"/>
      <c r="F1" s="149"/>
    </row>
    <row r="2" spans="1:10" ht="24.95" customHeight="1" x14ac:dyDescent="0.45">
      <c r="A2" s="127" t="s">
        <v>18</v>
      </c>
      <c r="B2" s="128"/>
      <c r="C2" s="113" t="s">
        <v>80</v>
      </c>
      <c r="D2" s="114"/>
      <c r="E2" s="114"/>
      <c r="F2" s="115"/>
    </row>
    <row r="3" spans="1:10" ht="24.95" customHeight="1" x14ac:dyDescent="0.45">
      <c r="A3" s="129"/>
      <c r="B3" s="130"/>
      <c r="C3" s="64">
        <v>2021</v>
      </c>
      <c r="D3" s="67">
        <v>2022</v>
      </c>
      <c r="E3" s="67">
        <v>2023</v>
      </c>
      <c r="F3" s="61">
        <v>2024</v>
      </c>
    </row>
    <row r="4" spans="1:10" ht="37.5" customHeight="1" x14ac:dyDescent="0.45">
      <c r="A4" s="20" t="s">
        <v>19</v>
      </c>
      <c r="B4" s="21" t="s">
        <v>35</v>
      </c>
      <c r="C4" s="65">
        <v>10128</v>
      </c>
      <c r="D4" s="68">
        <v>9115</v>
      </c>
      <c r="E4" s="68">
        <v>9395</v>
      </c>
      <c r="F4" s="62">
        <v>8775</v>
      </c>
    </row>
    <row r="5" spans="1:10" ht="37.5" customHeight="1" x14ac:dyDescent="0.45">
      <c r="A5" s="22" t="s">
        <v>20</v>
      </c>
      <c r="B5" s="23" t="s">
        <v>36</v>
      </c>
      <c r="C5" s="65">
        <v>152690.85999999999</v>
      </c>
      <c r="D5" s="68">
        <v>146610</v>
      </c>
      <c r="E5" s="68">
        <v>123599</v>
      </c>
      <c r="F5" s="62">
        <v>142161.4</v>
      </c>
    </row>
    <row r="6" spans="1:10" ht="37.5" customHeight="1" x14ac:dyDescent="0.45">
      <c r="A6" s="22" t="s">
        <v>21</v>
      </c>
      <c r="B6" s="23" t="s">
        <v>22</v>
      </c>
      <c r="C6" s="65">
        <v>22903.3</v>
      </c>
      <c r="D6" s="68">
        <v>19392.599999999999</v>
      </c>
      <c r="E6" s="68">
        <v>15390</v>
      </c>
      <c r="F6" s="62">
        <v>16425</v>
      </c>
    </row>
    <row r="7" spans="1:10" ht="37.5" customHeight="1" x14ac:dyDescent="0.45">
      <c r="A7" s="22" t="s">
        <v>23</v>
      </c>
      <c r="B7" s="23" t="s">
        <v>24</v>
      </c>
      <c r="C7" s="65">
        <v>255581.9</v>
      </c>
      <c r="D7" s="68">
        <v>241694.8</v>
      </c>
      <c r="E7" s="68">
        <v>395573.7</v>
      </c>
      <c r="F7" s="62">
        <v>451488.1</v>
      </c>
    </row>
    <row r="8" spans="1:10" ht="37.5" customHeight="1" x14ac:dyDescent="0.45">
      <c r="A8" s="22" t="s">
        <v>25</v>
      </c>
      <c r="B8" s="23" t="s">
        <v>37</v>
      </c>
      <c r="C8" s="65">
        <v>61316</v>
      </c>
      <c r="D8" s="68">
        <v>46926</v>
      </c>
      <c r="E8" s="68">
        <v>46597</v>
      </c>
      <c r="F8" s="62">
        <v>40653</v>
      </c>
    </row>
    <row r="9" spans="1:10" ht="37.5" customHeight="1" x14ac:dyDescent="0.45">
      <c r="A9" s="22" t="s">
        <v>26</v>
      </c>
      <c r="B9" s="23" t="s">
        <v>27</v>
      </c>
      <c r="C9" s="65">
        <v>38827</v>
      </c>
      <c r="D9" s="68">
        <v>31362</v>
      </c>
      <c r="E9" s="68">
        <v>30552.9</v>
      </c>
      <c r="F9" s="62">
        <v>24488</v>
      </c>
    </row>
    <row r="10" spans="1:10" ht="37.5" customHeight="1" x14ac:dyDescent="0.45">
      <c r="A10" s="22" t="s">
        <v>28</v>
      </c>
      <c r="B10" s="23" t="s">
        <v>29</v>
      </c>
      <c r="C10" s="65">
        <v>13843</v>
      </c>
      <c r="D10" s="68">
        <v>8683</v>
      </c>
      <c r="E10" s="68">
        <v>7958</v>
      </c>
      <c r="F10" s="62">
        <v>5018</v>
      </c>
    </row>
    <row r="11" spans="1:10" ht="37.5" customHeight="1" x14ac:dyDescent="0.45">
      <c r="A11" s="22" t="s">
        <v>30</v>
      </c>
      <c r="B11" s="23" t="s">
        <v>31</v>
      </c>
      <c r="C11" s="65">
        <v>173257</v>
      </c>
      <c r="D11" s="68">
        <v>153279</v>
      </c>
      <c r="E11" s="68">
        <v>89170</v>
      </c>
      <c r="F11" s="62">
        <v>78293</v>
      </c>
      <c r="G11" s="36"/>
      <c r="I11" s="36"/>
      <c r="J11" s="36"/>
    </row>
    <row r="12" spans="1:10" ht="37.5" customHeight="1" x14ac:dyDescent="0.45">
      <c r="A12" s="22" t="s">
        <v>32</v>
      </c>
      <c r="B12" s="23" t="s">
        <v>42</v>
      </c>
      <c r="C12" s="65">
        <v>398558.8</v>
      </c>
      <c r="D12" s="68">
        <v>385202.8</v>
      </c>
      <c r="E12" s="68">
        <v>419838.9</v>
      </c>
      <c r="F12" s="62">
        <v>381528</v>
      </c>
      <c r="G12" s="36"/>
      <c r="H12" s="36"/>
    </row>
    <row r="13" spans="1:10" ht="37.5" customHeight="1" thickBot="1" x14ac:dyDescent="0.5">
      <c r="A13" s="24" t="s">
        <v>33</v>
      </c>
      <c r="B13" s="25" t="s">
        <v>38</v>
      </c>
      <c r="C13" s="66">
        <v>3910</v>
      </c>
      <c r="D13" s="69">
        <v>3490</v>
      </c>
      <c r="E13" s="69">
        <v>3560</v>
      </c>
      <c r="F13" s="63">
        <v>3045</v>
      </c>
      <c r="G13" s="36"/>
    </row>
    <row r="14" spans="1:10" s="19" customFormat="1" ht="41.25" customHeight="1" thickTop="1" thickBot="1" x14ac:dyDescent="0.5">
      <c r="A14" s="126" t="s">
        <v>5</v>
      </c>
      <c r="B14" s="121"/>
      <c r="C14" s="50">
        <v>1131015.8</v>
      </c>
      <c r="D14" s="56">
        <f>SUM(D4:D13)</f>
        <v>1045755.2</v>
      </c>
      <c r="E14" s="56">
        <f>SUM(E4:E13)</f>
        <v>1141634.5</v>
      </c>
      <c r="F14" s="54">
        <f>SUM(F4:F13)</f>
        <v>1151874.5</v>
      </c>
      <c r="G14" s="40"/>
    </row>
  </sheetData>
  <mergeCells count="4">
    <mergeCell ref="A14:B14"/>
    <mergeCell ref="A2:B3"/>
    <mergeCell ref="C2:F2"/>
    <mergeCell ref="A1:F1"/>
  </mergeCells>
  <printOptions horizontalCentered="1"/>
  <pageMargins left="0.59055118110236227" right="0.59055118110236227" top="0.59055118110236227" bottom="0.59055118110236227" header="0" footer="0.19685039370078741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38"/>
  <sheetViews>
    <sheetView tabSelected="1" zoomScale="80" zoomScaleNormal="80" workbookViewId="0">
      <selection activeCell="F33" sqref="F33"/>
    </sheetView>
  </sheetViews>
  <sheetFormatPr defaultColWidth="9.1328125" defaultRowHeight="13.5" x14ac:dyDescent="0.35"/>
  <cols>
    <col min="1" max="1" width="8.46484375" style="26" customWidth="1"/>
    <col min="2" max="2" width="31" style="26" customWidth="1"/>
    <col min="3" max="6" width="13.19921875" style="26" customWidth="1"/>
    <col min="7" max="16384" width="9.1328125" style="26"/>
  </cols>
  <sheetData>
    <row r="1" spans="1:6" ht="54.75" customHeight="1" thickBot="1" x14ac:dyDescent="0.4">
      <c r="A1" s="133" t="s">
        <v>92</v>
      </c>
      <c r="B1" s="133"/>
      <c r="C1" s="133"/>
      <c r="D1" s="133"/>
      <c r="E1" s="133"/>
      <c r="F1" s="133"/>
    </row>
    <row r="2" spans="1:6" ht="32.25" customHeight="1" x14ac:dyDescent="0.35">
      <c r="A2" s="138" t="s">
        <v>43</v>
      </c>
      <c r="B2" s="139"/>
      <c r="C2" s="143" t="s">
        <v>80</v>
      </c>
      <c r="D2" s="131"/>
      <c r="E2" s="131"/>
      <c r="F2" s="132"/>
    </row>
    <row r="3" spans="1:6" ht="24" customHeight="1" x14ac:dyDescent="0.35">
      <c r="A3" s="108"/>
      <c r="B3" s="110"/>
      <c r="C3" s="48" t="s">
        <v>77</v>
      </c>
      <c r="D3" s="28" t="s">
        <v>82</v>
      </c>
      <c r="E3" s="28" t="s">
        <v>83</v>
      </c>
      <c r="F3" s="47" t="s">
        <v>91</v>
      </c>
    </row>
    <row r="4" spans="1:6" ht="18" customHeight="1" x14ac:dyDescent="0.35">
      <c r="A4" s="134" t="s">
        <v>44</v>
      </c>
      <c r="B4" s="29" t="s">
        <v>45</v>
      </c>
      <c r="C4" s="42">
        <v>101500</v>
      </c>
      <c r="D4" s="10">
        <v>86193.2</v>
      </c>
      <c r="E4" s="10">
        <v>112200</v>
      </c>
      <c r="F4" s="58">
        <v>76825</v>
      </c>
    </row>
    <row r="5" spans="1:6" ht="18" customHeight="1" x14ac:dyDescent="0.35">
      <c r="A5" s="134"/>
      <c r="B5" s="29" t="s">
        <v>46</v>
      </c>
      <c r="C5" s="42">
        <v>17875.2</v>
      </c>
      <c r="D5" s="10">
        <v>11805</v>
      </c>
      <c r="E5" s="10">
        <v>13150</v>
      </c>
      <c r="F5" s="58">
        <v>22425</v>
      </c>
    </row>
    <row r="6" spans="1:6" ht="18" hidden="1" customHeight="1" x14ac:dyDescent="0.35">
      <c r="A6" s="134"/>
      <c r="B6" s="8" t="s">
        <v>47</v>
      </c>
      <c r="C6" s="49"/>
      <c r="D6" s="55"/>
      <c r="E6" s="55"/>
      <c r="F6" s="51"/>
    </row>
    <row r="7" spans="1:6" ht="18" customHeight="1" x14ac:dyDescent="0.35">
      <c r="A7" s="134"/>
      <c r="B7" s="29" t="s">
        <v>48</v>
      </c>
      <c r="C7" s="42">
        <v>800</v>
      </c>
      <c r="D7" s="10">
        <v>3630</v>
      </c>
      <c r="E7" s="10">
        <v>1630</v>
      </c>
      <c r="F7" s="58">
        <v>1630</v>
      </c>
    </row>
    <row r="8" spans="1:6" ht="18" customHeight="1" x14ac:dyDescent="0.35">
      <c r="A8" s="134"/>
      <c r="B8" s="29" t="s">
        <v>49</v>
      </c>
      <c r="C8" s="42">
        <v>8191.4</v>
      </c>
      <c r="D8" s="10">
        <v>7794</v>
      </c>
      <c r="E8" s="10">
        <v>7820</v>
      </c>
      <c r="F8" s="58">
        <v>8224</v>
      </c>
    </row>
    <row r="9" spans="1:6" ht="18" customHeight="1" x14ac:dyDescent="0.35">
      <c r="A9" s="134"/>
      <c r="B9" s="29" t="s">
        <v>50</v>
      </c>
      <c r="C9" s="42">
        <v>1560</v>
      </c>
      <c r="D9" s="10">
        <v>884</v>
      </c>
      <c r="E9" s="10">
        <v>884</v>
      </c>
      <c r="F9" s="58">
        <v>1660</v>
      </c>
    </row>
    <row r="10" spans="1:6" ht="18" customHeight="1" x14ac:dyDescent="0.35">
      <c r="A10" s="134"/>
      <c r="B10" s="29" t="s">
        <v>51</v>
      </c>
      <c r="C10" s="42">
        <v>14016.6</v>
      </c>
      <c r="D10" s="10">
        <v>7151</v>
      </c>
      <c r="E10" s="10">
        <v>7630</v>
      </c>
      <c r="F10" s="58">
        <v>11097</v>
      </c>
    </row>
    <row r="11" spans="1:6" ht="18.600000000000001" hidden="1" customHeight="1" x14ac:dyDescent="0.35">
      <c r="A11" s="134"/>
      <c r="B11" s="29" t="s">
        <v>52</v>
      </c>
      <c r="C11" s="49"/>
      <c r="D11" s="55"/>
      <c r="E11" s="55"/>
      <c r="F11" s="51"/>
    </row>
    <row r="12" spans="1:6" ht="18" hidden="1" customHeight="1" x14ac:dyDescent="0.35">
      <c r="A12" s="134"/>
      <c r="B12" s="29" t="s">
        <v>75</v>
      </c>
      <c r="C12" s="49"/>
      <c r="D12" s="55"/>
      <c r="E12" s="55"/>
      <c r="F12" s="51"/>
    </row>
    <row r="13" spans="1:6" ht="18" hidden="1" customHeight="1" x14ac:dyDescent="0.35">
      <c r="A13" s="134"/>
      <c r="B13" s="29" t="s">
        <v>53</v>
      </c>
      <c r="C13" s="49"/>
      <c r="D13" s="55"/>
      <c r="E13" s="55"/>
      <c r="F13" s="51"/>
    </row>
    <row r="14" spans="1:6" ht="18" customHeight="1" x14ac:dyDescent="0.35">
      <c r="A14" s="134"/>
      <c r="B14" s="29" t="s">
        <v>54</v>
      </c>
      <c r="C14" s="49">
        <v>4365</v>
      </c>
      <c r="D14" s="55">
        <v>1800</v>
      </c>
      <c r="E14" s="55">
        <v>1725</v>
      </c>
      <c r="F14" s="51">
        <v>6070</v>
      </c>
    </row>
    <row r="15" spans="1:6" ht="18" customHeight="1" x14ac:dyDescent="0.35">
      <c r="A15" s="134"/>
      <c r="B15" s="29" t="s">
        <v>55</v>
      </c>
      <c r="C15" s="49">
        <v>1320</v>
      </c>
      <c r="D15" s="55">
        <v>766</v>
      </c>
      <c r="E15" s="55">
        <v>766</v>
      </c>
      <c r="F15" s="51">
        <v>4555</v>
      </c>
    </row>
    <row r="16" spans="1:6" ht="18" hidden="1" customHeight="1" x14ac:dyDescent="0.35">
      <c r="A16" s="134"/>
      <c r="B16" s="8" t="s">
        <v>56</v>
      </c>
      <c r="C16" s="49"/>
      <c r="D16" s="55"/>
      <c r="E16" s="55"/>
      <c r="F16" s="51"/>
    </row>
    <row r="17" spans="1:6" ht="18" hidden="1" customHeight="1" x14ac:dyDescent="0.35">
      <c r="A17" s="134"/>
      <c r="B17" s="29" t="s">
        <v>57</v>
      </c>
      <c r="C17" s="49"/>
      <c r="D17" s="55"/>
      <c r="E17" s="55"/>
      <c r="F17" s="51"/>
    </row>
    <row r="18" spans="1:6" ht="18" hidden="1" customHeight="1" x14ac:dyDescent="0.35">
      <c r="A18" s="134"/>
      <c r="B18" s="9" t="s">
        <v>58</v>
      </c>
      <c r="C18" s="49"/>
      <c r="D18" s="55"/>
      <c r="E18" s="55"/>
      <c r="F18" s="51"/>
    </row>
    <row r="19" spans="1:6" ht="18" hidden="1" customHeight="1" x14ac:dyDescent="0.35">
      <c r="A19" s="134"/>
      <c r="B19" s="9" t="s">
        <v>59</v>
      </c>
      <c r="C19" s="49"/>
      <c r="D19" s="55"/>
      <c r="E19" s="55"/>
      <c r="F19" s="51"/>
    </row>
    <row r="20" spans="1:6" ht="18" hidden="1" customHeight="1" x14ac:dyDescent="0.35">
      <c r="A20" s="134"/>
      <c r="B20" s="9" t="s">
        <v>73</v>
      </c>
      <c r="C20" s="49"/>
      <c r="D20" s="55"/>
      <c r="E20" s="55"/>
      <c r="F20" s="51"/>
    </row>
    <row r="21" spans="1:6" ht="24" customHeight="1" x14ac:dyDescent="0.35">
      <c r="A21" s="134"/>
      <c r="B21" s="30" t="s">
        <v>5</v>
      </c>
      <c r="C21" s="43">
        <f t="shared" ref="C21" si="0">SUM(C4:C20)</f>
        <v>149628.19999999998</v>
      </c>
      <c r="D21" s="31">
        <f t="shared" ref="D21:E21" si="1">SUM(D4:D20)</f>
        <v>120023.2</v>
      </c>
      <c r="E21" s="31">
        <f t="shared" si="1"/>
        <v>145805</v>
      </c>
      <c r="F21" s="52">
        <f t="shared" ref="F21" si="2">SUM(F4:F20)</f>
        <v>132486</v>
      </c>
    </row>
    <row r="22" spans="1:6" ht="18" customHeight="1" x14ac:dyDescent="0.35">
      <c r="A22" s="134" t="s">
        <v>60</v>
      </c>
      <c r="B22" s="29" t="s">
        <v>61</v>
      </c>
      <c r="C22" s="49">
        <v>45630</v>
      </c>
      <c r="D22" s="55">
        <v>46000</v>
      </c>
      <c r="E22" s="55">
        <v>52447.5</v>
      </c>
      <c r="F22" s="51">
        <v>56445</v>
      </c>
    </row>
    <row r="23" spans="1:6" ht="18" customHeight="1" x14ac:dyDescent="0.35">
      <c r="A23" s="134"/>
      <c r="B23" s="29" t="s">
        <v>62</v>
      </c>
      <c r="C23" s="49">
        <v>89928.7</v>
      </c>
      <c r="D23" s="55">
        <v>87302</v>
      </c>
      <c r="E23" s="55">
        <v>95440.5</v>
      </c>
      <c r="F23" s="51">
        <v>104070</v>
      </c>
    </row>
    <row r="24" spans="1:6" ht="18" customHeight="1" x14ac:dyDescent="0.35">
      <c r="A24" s="134"/>
      <c r="B24" s="29" t="s">
        <v>63</v>
      </c>
      <c r="C24" s="49">
        <v>850</v>
      </c>
      <c r="D24" s="55">
        <v>850</v>
      </c>
      <c r="E24" s="55">
        <v>0</v>
      </c>
      <c r="F24" s="51">
        <v>0</v>
      </c>
    </row>
    <row r="25" spans="1:6" ht="18" customHeight="1" x14ac:dyDescent="0.35">
      <c r="A25" s="134"/>
      <c r="B25" s="29" t="s">
        <v>64</v>
      </c>
      <c r="C25" s="49">
        <v>332</v>
      </c>
      <c r="D25" s="55">
        <v>39.5</v>
      </c>
      <c r="E25" s="55">
        <v>28.5</v>
      </c>
      <c r="F25" s="51">
        <v>30</v>
      </c>
    </row>
    <row r="26" spans="1:6" ht="18" customHeight="1" x14ac:dyDescent="0.35">
      <c r="A26" s="134"/>
      <c r="B26" s="29" t="s">
        <v>65</v>
      </c>
      <c r="C26" s="49">
        <v>1965.3</v>
      </c>
      <c r="D26" s="55">
        <v>-390</v>
      </c>
      <c r="E26" s="55">
        <v>-390</v>
      </c>
      <c r="F26" s="51">
        <v>1140</v>
      </c>
    </row>
    <row r="27" spans="1:6" ht="18" hidden="1" customHeight="1" x14ac:dyDescent="0.35">
      <c r="A27" s="134"/>
      <c r="B27" s="29" t="s">
        <v>66</v>
      </c>
      <c r="C27" s="49">
        <v>0</v>
      </c>
      <c r="D27" s="55"/>
      <c r="E27" s="55"/>
      <c r="F27" s="51"/>
    </row>
    <row r="28" spans="1:6" ht="18" hidden="1" customHeight="1" x14ac:dyDescent="0.35">
      <c r="A28" s="134"/>
      <c r="B28" s="29" t="s">
        <v>67</v>
      </c>
      <c r="C28" s="49">
        <v>0</v>
      </c>
      <c r="D28" s="55"/>
      <c r="E28" s="55"/>
      <c r="F28" s="51"/>
    </row>
    <row r="29" spans="1:6" ht="18" hidden="1" customHeight="1" x14ac:dyDescent="0.35">
      <c r="A29" s="134"/>
      <c r="B29" s="29" t="s">
        <v>74</v>
      </c>
      <c r="C29" s="49">
        <v>0</v>
      </c>
      <c r="D29" s="55"/>
      <c r="E29" s="55"/>
      <c r="F29" s="51"/>
    </row>
    <row r="30" spans="1:6" ht="18" customHeight="1" x14ac:dyDescent="0.35">
      <c r="A30" s="134"/>
      <c r="B30" s="29" t="s">
        <v>68</v>
      </c>
      <c r="C30" s="49">
        <v>4510</v>
      </c>
      <c r="D30" s="55">
        <v>3090</v>
      </c>
      <c r="E30" s="55">
        <v>3090</v>
      </c>
      <c r="F30" s="51">
        <v>2090</v>
      </c>
    </row>
    <row r="31" spans="1:6" ht="18" hidden="1" customHeight="1" x14ac:dyDescent="0.35">
      <c r="A31" s="134"/>
      <c r="B31" s="29" t="s">
        <v>69</v>
      </c>
      <c r="C31" s="49">
        <v>0</v>
      </c>
      <c r="D31" s="55"/>
      <c r="E31" s="55"/>
      <c r="F31" s="51"/>
    </row>
    <row r="32" spans="1:6" ht="18" hidden="1" customHeight="1" x14ac:dyDescent="0.35">
      <c r="A32" s="134"/>
      <c r="B32" s="29" t="s">
        <v>70</v>
      </c>
      <c r="C32" s="49">
        <v>0</v>
      </c>
      <c r="D32" s="55"/>
      <c r="E32" s="55"/>
      <c r="F32" s="51"/>
    </row>
    <row r="33" spans="1:6" ht="24" customHeight="1" thickBot="1" x14ac:dyDescent="0.4">
      <c r="A33" s="135"/>
      <c r="B33" s="32" t="s">
        <v>5</v>
      </c>
      <c r="C33" s="44">
        <f t="shared" ref="C33" si="3">SUM(C22:C32)</f>
        <v>143216</v>
      </c>
      <c r="D33" s="18">
        <f t="shared" ref="D33:E33" si="4">SUM(D22:D32)</f>
        <v>136891.5</v>
      </c>
      <c r="E33" s="18">
        <f t="shared" si="4"/>
        <v>150616.5</v>
      </c>
      <c r="F33" s="53">
        <f t="shared" ref="F33" si="5">SUM(F22:F32)</f>
        <v>163775</v>
      </c>
    </row>
    <row r="34" spans="1:6" ht="32.25" customHeight="1" thickTop="1" thickBot="1" x14ac:dyDescent="0.4">
      <c r="A34" s="136" t="s">
        <v>71</v>
      </c>
      <c r="B34" s="137"/>
      <c r="C34" s="57">
        <f t="shared" ref="C34" si="6">C33-C21</f>
        <v>-6412.1999999999825</v>
      </c>
      <c r="D34" s="60">
        <f t="shared" ref="D34:E34" si="7">D33-D21</f>
        <v>16868.300000000003</v>
      </c>
      <c r="E34" s="60">
        <f t="shared" si="7"/>
        <v>4811.5</v>
      </c>
      <c r="F34" s="59">
        <f t="shared" ref="F34" si="8">F33-F21</f>
        <v>31289</v>
      </c>
    </row>
    <row r="35" spans="1:6" x14ac:dyDescent="0.35">
      <c r="C35" s="27"/>
      <c r="D35" s="27"/>
    </row>
    <row r="36" spans="1:6" x14ac:dyDescent="0.35">
      <c r="C36" s="27"/>
      <c r="D36" s="27"/>
    </row>
    <row r="37" spans="1:6" x14ac:dyDescent="0.35">
      <c r="C37" s="27"/>
      <c r="D37" s="27"/>
    </row>
    <row r="38" spans="1:6" x14ac:dyDescent="0.35">
      <c r="C38" s="27"/>
      <c r="D38" s="27"/>
    </row>
  </sheetData>
  <mergeCells count="6">
    <mergeCell ref="A22:A33"/>
    <mergeCell ref="A34:B34"/>
    <mergeCell ref="A2:B3"/>
    <mergeCell ref="A4:A21"/>
    <mergeCell ref="C2:F2"/>
    <mergeCell ref="A1:F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36"/>
  <sheetViews>
    <sheetView zoomScale="80" zoomScaleNormal="80" workbookViewId="0">
      <pane ySplit="3" topLeftCell="A4" activePane="bottomLeft" state="frozen"/>
      <selection pane="bottomLeft" activeCell="L5" sqref="L5"/>
    </sheetView>
  </sheetViews>
  <sheetFormatPr defaultColWidth="9.1328125" defaultRowHeight="13.5" x14ac:dyDescent="0.35"/>
  <cols>
    <col min="1" max="1" width="8.33203125" style="26" customWidth="1"/>
    <col min="2" max="2" width="33.53125" style="26" customWidth="1"/>
    <col min="3" max="6" width="15.9296875" style="26" customWidth="1"/>
    <col min="7" max="16384" width="9.1328125" style="26"/>
  </cols>
  <sheetData>
    <row r="1" spans="1:6" ht="54.75" customHeight="1" thickBot="1" x14ac:dyDescent="0.4">
      <c r="A1" s="142" t="s">
        <v>93</v>
      </c>
      <c r="B1" s="142"/>
      <c r="C1" s="142"/>
      <c r="D1" s="142"/>
      <c r="E1" s="142"/>
      <c r="F1" s="142"/>
    </row>
    <row r="2" spans="1:6" ht="40.5" customHeight="1" x14ac:dyDescent="0.35">
      <c r="A2" s="138" t="s">
        <v>43</v>
      </c>
      <c r="B2" s="139"/>
      <c r="C2" s="143" t="s">
        <v>80</v>
      </c>
      <c r="D2" s="131"/>
      <c r="E2" s="131"/>
      <c r="F2" s="132"/>
    </row>
    <row r="3" spans="1:6" ht="26.25" customHeight="1" x14ac:dyDescent="0.35">
      <c r="A3" s="108"/>
      <c r="B3" s="110"/>
      <c r="C3" s="48" t="s">
        <v>77</v>
      </c>
      <c r="D3" s="28" t="s">
        <v>82</v>
      </c>
      <c r="E3" s="28" t="s">
        <v>83</v>
      </c>
      <c r="F3" s="47" t="s">
        <v>91</v>
      </c>
    </row>
    <row r="4" spans="1:6" ht="18" customHeight="1" x14ac:dyDescent="0.35">
      <c r="A4" s="134" t="s">
        <v>44</v>
      </c>
      <c r="B4" s="29" t="s">
        <v>45</v>
      </c>
      <c r="C4" s="49">
        <v>19500</v>
      </c>
      <c r="D4" s="55">
        <v>17200</v>
      </c>
      <c r="E4" s="55">
        <v>10000</v>
      </c>
      <c r="F4" s="51">
        <v>7500</v>
      </c>
    </row>
    <row r="5" spans="1:6" ht="18" customHeight="1" x14ac:dyDescent="0.35">
      <c r="A5" s="134"/>
      <c r="B5" s="29" t="s">
        <v>46</v>
      </c>
      <c r="C5" s="49">
        <v>2000</v>
      </c>
      <c r="D5" s="55">
        <v>2000</v>
      </c>
      <c r="E5" s="55">
        <v>2000</v>
      </c>
      <c r="F5" s="51">
        <v>1500</v>
      </c>
    </row>
    <row r="6" spans="1:6" ht="18" customHeight="1" x14ac:dyDescent="0.35">
      <c r="A6" s="134"/>
      <c r="B6" s="8" t="s">
        <v>47</v>
      </c>
      <c r="C6" s="49">
        <v>1400</v>
      </c>
      <c r="D6" s="55">
        <v>1000</v>
      </c>
      <c r="E6" s="55">
        <v>500</v>
      </c>
      <c r="F6" s="51">
        <v>500</v>
      </c>
    </row>
    <row r="7" spans="1:6" ht="18" customHeight="1" x14ac:dyDescent="0.35">
      <c r="A7" s="134"/>
      <c r="B7" s="29" t="s">
        <v>48</v>
      </c>
      <c r="C7" s="49">
        <v>1300</v>
      </c>
      <c r="D7" s="55">
        <v>1000</v>
      </c>
      <c r="E7" s="55">
        <v>900</v>
      </c>
      <c r="F7" s="51">
        <v>500</v>
      </c>
    </row>
    <row r="8" spans="1:6" ht="18" hidden="1" customHeight="1" x14ac:dyDescent="0.35">
      <c r="A8" s="134"/>
      <c r="B8" s="29" t="s">
        <v>49</v>
      </c>
      <c r="C8" s="49">
        <v>0</v>
      </c>
      <c r="D8" s="55">
        <v>0</v>
      </c>
      <c r="E8" s="55"/>
      <c r="F8" s="51"/>
    </row>
    <row r="9" spans="1:6" ht="18" customHeight="1" x14ac:dyDescent="0.35">
      <c r="A9" s="134"/>
      <c r="B9" s="29" t="s">
        <v>50</v>
      </c>
      <c r="C9" s="49">
        <v>200</v>
      </c>
      <c r="D9" s="55">
        <v>100</v>
      </c>
      <c r="E9" s="55">
        <v>0</v>
      </c>
      <c r="F9" s="51">
        <v>0</v>
      </c>
    </row>
    <row r="10" spans="1:6" ht="18" customHeight="1" x14ac:dyDescent="0.35">
      <c r="A10" s="134"/>
      <c r="B10" s="29" t="s">
        <v>79</v>
      </c>
      <c r="C10" s="49">
        <v>10</v>
      </c>
      <c r="D10" s="55">
        <v>0</v>
      </c>
      <c r="E10" s="55">
        <v>0</v>
      </c>
      <c r="F10" s="51">
        <v>0</v>
      </c>
    </row>
    <row r="11" spans="1:6" ht="18" customHeight="1" x14ac:dyDescent="0.35">
      <c r="A11" s="134"/>
      <c r="B11" s="29" t="s">
        <v>51</v>
      </c>
      <c r="C11" s="49">
        <v>9760</v>
      </c>
      <c r="D11" s="55">
        <v>5825</v>
      </c>
      <c r="E11" s="55">
        <v>7505</v>
      </c>
      <c r="F11" s="51">
        <v>6221</v>
      </c>
    </row>
    <row r="12" spans="1:6" ht="18" hidden="1" customHeight="1" x14ac:dyDescent="0.35">
      <c r="A12" s="134"/>
      <c r="B12" s="29" t="s">
        <v>52</v>
      </c>
      <c r="C12" s="49">
        <v>0</v>
      </c>
      <c r="D12" s="55"/>
      <c r="E12" s="55"/>
      <c r="F12" s="51"/>
    </row>
    <row r="13" spans="1:6" ht="18" hidden="1" customHeight="1" x14ac:dyDescent="0.35">
      <c r="A13" s="134"/>
      <c r="B13" s="29" t="s">
        <v>75</v>
      </c>
      <c r="C13" s="49">
        <v>0</v>
      </c>
      <c r="D13" s="55"/>
      <c r="E13" s="55"/>
      <c r="F13" s="51"/>
    </row>
    <row r="14" spans="1:6" ht="18" customHeight="1" x14ac:dyDescent="0.35">
      <c r="A14" s="134"/>
      <c r="B14" s="29" t="s">
        <v>53</v>
      </c>
      <c r="C14" s="49">
        <v>24000</v>
      </c>
      <c r="D14" s="55">
        <v>25000</v>
      </c>
      <c r="E14" s="55">
        <v>22000</v>
      </c>
      <c r="F14" s="51">
        <v>29500</v>
      </c>
    </row>
    <row r="15" spans="1:6" ht="18" customHeight="1" x14ac:dyDescent="0.35">
      <c r="A15" s="134"/>
      <c r="B15" s="29" t="s">
        <v>54</v>
      </c>
      <c r="C15" s="49">
        <v>26131</v>
      </c>
      <c r="D15" s="55">
        <v>24603.4</v>
      </c>
      <c r="E15" s="55">
        <v>24088.5</v>
      </c>
      <c r="F15" s="51">
        <v>21449</v>
      </c>
    </row>
    <row r="16" spans="1:6" ht="18" customHeight="1" x14ac:dyDescent="0.35">
      <c r="A16" s="134"/>
      <c r="B16" s="29" t="s">
        <v>55</v>
      </c>
      <c r="C16" s="49">
        <v>100</v>
      </c>
      <c r="D16" s="55">
        <v>0</v>
      </c>
      <c r="E16" s="55">
        <v>0</v>
      </c>
      <c r="F16" s="51">
        <v>0</v>
      </c>
    </row>
    <row r="17" spans="1:6" ht="18" hidden="1" customHeight="1" x14ac:dyDescent="0.35">
      <c r="A17" s="134"/>
      <c r="B17" s="8" t="s">
        <v>56</v>
      </c>
      <c r="C17" s="49">
        <v>0</v>
      </c>
      <c r="D17" s="55"/>
      <c r="E17" s="55"/>
      <c r="F17" s="51"/>
    </row>
    <row r="18" spans="1:6" ht="18" customHeight="1" x14ac:dyDescent="0.35">
      <c r="A18" s="134"/>
      <c r="B18" s="29" t="s">
        <v>57</v>
      </c>
      <c r="C18" s="49">
        <v>0</v>
      </c>
      <c r="D18" s="55">
        <v>1800</v>
      </c>
      <c r="E18" s="55">
        <v>1000</v>
      </c>
      <c r="F18" s="51">
        <v>700</v>
      </c>
    </row>
    <row r="19" spans="1:6" ht="18" customHeight="1" x14ac:dyDescent="0.35">
      <c r="A19" s="134"/>
      <c r="B19" s="9" t="s">
        <v>58</v>
      </c>
      <c r="C19" s="49">
        <v>3197</v>
      </c>
      <c r="D19" s="55">
        <v>348</v>
      </c>
      <c r="E19" s="55">
        <v>3400</v>
      </c>
      <c r="F19" s="51">
        <v>2400</v>
      </c>
    </row>
    <row r="20" spans="1:6" ht="18" customHeight="1" x14ac:dyDescent="0.35">
      <c r="A20" s="134"/>
      <c r="B20" s="9" t="s">
        <v>59</v>
      </c>
      <c r="C20" s="49">
        <v>17363</v>
      </c>
      <c r="D20" s="55">
        <v>990</v>
      </c>
      <c r="E20" s="55">
        <v>5200</v>
      </c>
      <c r="F20" s="51">
        <v>5200</v>
      </c>
    </row>
    <row r="21" spans="1:6" ht="18" hidden="1" customHeight="1" x14ac:dyDescent="0.35">
      <c r="A21" s="134"/>
      <c r="B21" s="9" t="s">
        <v>73</v>
      </c>
      <c r="C21" s="49">
        <v>0</v>
      </c>
      <c r="D21" s="55"/>
      <c r="E21" s="55"/>
      <c r="F21" s="51"/>
    </row>
    <row r="22" spans="1:6" ht="28.5" customHeight="1" x14ac:dyDescent="0.35">
      <c r="A22" s="134"/>
      <c r="B22" s="30" t="s">
        <v>5</v>
      </c>
      <c r="C22" s="43">
        <f>SUM(C4:C20)</f>
        <v>104961</v>
      </c>
      <c r="D22" s="31">
        <f>SUM(D4:D20)</f>
        <v>79866.399999999994</v>
      </c>
      <c r="E22" s="31">
        <f>SUM(E4:E20)</f>
        <v>76593.5</v>
      </c>
      <c r="F22" s="52">
        <f>SUM(F4:F20)</f>
        <v>75470</v>
      </c>
    </row>
    <row r="23" spans="1:6" ht="18" customHeight="1" x14ac:dyDescent="0.35">
      <c r="A23" s="134" t="s">
        <v>60</v>
      </c>
      <c r="B23" s="29" t="s">
        <v>61</v>
      </c>
      <c r="C23" s="49">
        <v>4144</v>
      </c>
      <c r="D23" s="55">
        <v>4200</v>
      </c>
      <c r="E23" s="55">
        <v>3806</v>
      </c>
      <c r="F23" s="51">
        <v>4037</v>
      </c>
    </row>
    <row r="24" spans="1:6" ht="18" customHeight="1" x14ac:dyDescent="0.35">
      <c r="A24" s="134"/>
      <c r="B24" s="29" t="s">
        <v>62</v>
      </c>
      <c r="C24" s="49">
        <v>8820</v>
      </c>
      <c r="D24" s="55">
        <v>9810</v>
      </c>
      <c r="E24" s="55">
        <v>10710</v>
      </c>
      <c r="F24" s="51">
        <v>12110</v>
      </c>
    </row>
    <row r="25" spans="1:6" ht="18" customHeight="1" x14ac:dyDescent="0.35">
      <c r="A25" s="134"/>
      <c r="B25" s="29" t="s">
        <v>63</v>
      </c>
      <c r="C25" s="49">
        <v>2000</v>
      </c>
      <c r="D25" s="55">
        <v>2800</v>
      </c>
      <c r="E25" s="55">
        <v>3200</v>
      </c>
      <c r="F25" s="51">
        <v>4000</v>
      </c>
    </row>
    <row r="26" spans="1:6" ht="18" customHeight="1" x14ac:dyDescent="0.35">
      <c r="A26" s="134"/>
      <c r="B26" s="29" t="s">
        <v>64</v>
      </c>
      <c r="C26" s="49">
        <v>1400</v>
      </c>
      <c r="D26" s="55">
        <v>1500</v>
      </c>
      <c r="E26" s="55">
        <v>1000</v>
      </c>
      <c r="F26" s="51">
        <v>450</v>
      </c>
    </row>
    <row r="27" spans="1:6" ht="18" customHeight="1" x14ac:dyDescent="0.35">
      <c r="A27" s="134"/>
      <c r="B27" s="29" t="s">
        <v>65</v>
      </c>
      <c r="C27" s="49">
        <v>4017.5</v>
      </c>
      <c r="D27" s="55">
        <v>4565</v>
      </c>
      <c r="E27" s="55">
        <v>5236</v>
      </c>
      <c r="F27" s="51">
        <v>5737</v>
      </c>
    </row>
    <row r="28" spans="1:6" ht="18" customHeight="1" x14ac:dyDescent="0.35">
      <c r="A28" s="134"/>
      <c r="B28" s="29" t="s">
        <v>66</v>
      </c>
      <c r="C28" s="49">
        <v>12000</v>
      </c>
      <c r="D28" s="55">
        <v>60000</v>
      </c>
      <c r="E28" s="55">
        <v>8100</v>
      </c>
      <c r="F28" s="51">
        <v>2777</v>
      </c>
    </row>
    <row r="29" spans="1:6" ht="18" customHeight="1" x14ac:dyDescent="0.35">
      <c r="A29" s="134"/>
      <c r="B29" s="29" t="s">
        <v>67</v>
      </c>
      <c r="C29" s="49">
        <v>34768</v>
      </c>
      <c r="D29" s="55"/>
      <c r="E29" s="55">
        <v>63240</v>
      </c>
      <c r="F29" s="51">
        <v>48846</v>
      </c>
    </row>
    <row r="30" spans="1:6" ht="18" hidden="1" customHeight="1" x14ac:dyDescent="0.35">
      <c r="A30" s="134"/>
      <c r="B30" s="29" t="s">
        <v>74</v>
      </c>
      <c r="C30" s="49">
        <v>0</v>
      </c>
      <c r="D30" s="55"/>
      <c r="E30" s="55"/>
      <c r="F30" s="51"/>
    </row>
    <row r="31" spans="1:6" ht="18" customHeight="1" x14ac:dyDescent="0.35">
      <c r="A31" s="134"/>
      <c r="B31" s="29" t="s">
        <v>68</v>
      </c>
      <c r="C31" s="49">
        <v>100</v>
      </c>
      <c r="D31" s="55"/>
      <c r="E31" s="55">
        <v>0</v>
      </c>
      <c r="F31" s="51">
        <v>0</v>
      </c>
    </row>
    <row r="32" spans="1:6" ht="18" customHeight="1" x14ac:dyDescent="0.35">
      <c r="A32" s="134"/>
      <c r="B32" s="29" t="s">
        <v>69</v>
      </c>
      <c r="C32" s="49">
        <v>2000</v>
      </c>
      <c r="D32" s="55">
        <v>1500</v>
      </c>
      <c r="E32" s="55">
        <v>1000</v>
      </c>
      <c r="F32" s="51">
        <v>1000</v>
      </c>
    </row>
    <row r="33" spans="1:6" ht="18" customHeight="1" x14ac:dyDescent="0.35">
      <c r="A33" s="134"/>
      <c r="B33" s="29" t="s">
        <v>70</v>
      </c>
      <c r="C33" s="49">
        <v>57713</v>
      </c>
      <c r="D33" s="55">
        <v>38000</v>
      </c>
      <c r="E33" s="55">
        <v>54600</v>
      </c>
      <c r="F33" s="51">
        <v>46600</v>
      </c>
    </row>
    <row r="34" spans="1:6" ht="27.75" customHeight="1" thickBot="1" x14ac:dyDescent="0.4">
      <c r="A34" s="135"/>
      <c r="B34" s="32" t="s">
        <v>5</v>
      </c>
      <c r="C34" s="44">
        <f>SUM(C23:C33)</f>
        <v>126962.5</v>
      </c>
      <c r="D34" s="18">
        <f>SUM(D23:D33)</f>
        <v>122375</v>
      </c>
      <c r="E34" s="18">
        <f>SUM(E23:E33)</f>
        <v>150892</v>
      </c>
      <c r="F34" s="53">
        <f>SUM(F23:F33)</f>
        <v>125557</v>
      </c>
    </row>
    <row r="35" spans="1:6" ht="40.5" customHeight="1" thickTop="1" thickBot="1" x14ac:dyDescent="0.4">
      <c r="A35" s="140" t="s">
        <v>71</v>
      </c>
      <c r="B35" s="141"/>
      <c r="C35" s="50">
        <f>C34-C22</f>
        <v>22001.5</v>
      </c>
      <c r="D35" s="56">
        <f>D34-D22</f>
        <v>42508.600000000006</v>
      </c>
      <c r="E35" s="56">
        <f>E34-E22</f>
        <v>74298.5</v>
      </c>
      <c r="F35" s="54">
        <f>F34-F22</f>
        <v>50087</v>
      </c>
    </row>
    <row r="36" spans="1:6" ht="16.5" customHeight="1" x14ac:dyDescent="0.35">
      <c r="A36" s="27"/>
      <c r="B36" s="27"/>
      <c r="C36" s="27"/>
      <c r="D36" s="27"/>
      <c r="E36" s="27"/>
      <c r="F36" s="27"/>
    </row>
  </sheetData>
  <mergeCells count="6">
    <mergeCell ref="A23:A34"/>
    <mergeCell ref="A35:B35"/>
    <mergeCell ref="A2:B3"/>
    <mergeCell ref="A4:A22"/>
    <mergeCell ref="C2:F2"/>
    <mergeCell ref="A1:F1"/>
  </mergeCells>
  <printOptions horizontalCentered="1"/>
  <pageMargins left="0.59055118110236227" right="0.59055118110236227" top="0.59055118110236227" bottom="0.59055118110236227" header="0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38"/>
  <sheetViews>
    <sheetView zoomScale="80" zoomScaleNormal="80" workbookViewId="0">
      <pane ySplit="3" topLeftCell="A4" activePane="bottomLeft" state="frozen"/>
      <selection pane="bottomLeft" activeCell="M16" sqref="M16"/>
    </sheetView>
  </sheetViews>
  <sheetFormatPr defaultColWidth="9.1328125" defaultRowHeight="13.5" x14ac:dyDescent="0.35"/>
  <cols>
    <col min="1" max="1" width="8.1328125" style="26" customWidth="1"/>
    <col min="2" max="2" width="35.6640625" style="26" customWidth="1"/>
    <col min="3" max="6" width="15.265625" style="26" customWidth="1"/>
    <col min="7" max="16384" width="9.1328125" style="26"/>
  </cols>
  <sheetData>
    <row r="1" spans="1:6" ht="54.75" customHeight="1" thickBot="1" x14ac:dyDescent="0.4">
      <c r="A1" s="142" t="s">
        <v>94</v>
      </c>
      <c r="B1" s="142"/>
      <c r="C1" s="142"/>
      <c r="D1" s="142"/>
      <c r="E1" s="142"/>
      <c r="F1" s="142"/>
    </row>
    <row r="2" spans="1:6" ht="40.5" customHeight="1" x14ac:dyDescent="0.35">
      <c r="A2" s="138" t="s">
        <v>43</v>
      </c>
      <c r="B2" s="139"/>
      <c r="C2" s="148" t="s">
        <v>80</v>
      </c>
      <c r="D2" s="150"/>
      <c r="E2" s="150"/>
      <c r="F2" s="151"/>
    </row>
    <row r="3" spans="1:6" ht="31.5" customHeight="1" x14ac:dyDescent="0.35">
      <c r="A3" s="108"/>
      <c r="B3" s="110"/>
      <c r="C3" s="28" t="s">
        <v>77</v>
      </c>
      <c r="D3" s="28" t="s">
        <v>82</v>
      </c>
      <c r="E3" s="153" t="s">
        <v>83</v>
      </c>
      <c r="F3" s="47" t="s">
        <v>91</v>
      </c>
    </row>
    <row r="4" spans="1:6" ht="18" customHeight="1" x14ac:dyDescent="0.35">
      <c r="A4" s="134" t="s">
        <v>44</v>
      </c>
      <c r="B4" s="29" t="s">
        <v>45</v>
      </c>
      <c r="C4" s="10">
        <f>'Hospodářská činnost správní f.'!C4+'Hospodářská činnost odbory ú.'!C4</f>
        <v>121000</v>
      </c>
      <c r="D4" s="42">
        <v>103393.2</v>
      </c>
      <c r="E4" s="10">
        <v>122200</v>
      </c>
      <c r="F4" s="58">
        <v>84325</v>
      </c>
    </row>
    <row r="5" spans="1:6" ht="18" customHeight="1" x14ac:dyDescent="0.35">
      <c r="A5" s="134"/>
      <c r="B5" s="29" t="s">
        <v>46</v>
      </c>
      <c r="C5" s="10">
        <f>'Hospodářská činnost správní f.'!C5+'Hospodářská činnost odbory ú.'!C5</f>
        <v>19875.2</v>
      </c>
      <c r="D5" s="42">
        <v>13805</v>
      </c>
      <c r="E5" s="10">
        <v>15150</v>
      </c>
      <c r="F5" s="58">
        <v>23925</v>
      </c>
    </row>
    <row r="6" spans="1:6" ht="18" customHeight="1" x14ac:dyDescent="0.35">
      <c r="A6" s="134"/>
      <c r="B6" s="8" t="s">
        <v>47</v>
      </c>
      <c r="C6" s="10">
        <f>'Hospodářská činnost správní f.'!C6+'Hospodářská činnost odbory ú.'!C6</f>
        <v>1400</v>
      </c>
      <c r="D6" s="42">
        <v>1000</v>
      </c>
      <c r="E6" s="10">
        <v>500</v>
      </c>
      <c r="F6" s="58">
        <v>500</v>
      </c>
    </row>
    <row r="7" spans="1:6" ht="18" customHeight="1" x14ac:dyDescent="0.35">
      <c r="A7" s="134"/>
      <c r="B7" s="29" t="s">
        <v>48</v>
      </c>
      <c r="C7" s="10">
        <f>'Hospodářská činnost správní f.'!C7+'Hospodářská činnost odbory ú.'!C7</f>
        <v>2100</v>
      </c>
      <c r="D7" s="42">
        <v>4630</v>
      </c>
      <c r="E7" s="10">
        <v>2530</v>
      </c>
      <c r="F7" s="58">
        <v>2130</v>
      </c>
    </row>
    <row r="8" spans="1:6" ht="18" customHeight="1" x14ac:dyDescent="0.35">
      <c r="A8" s="134"/>
      <c r="B8" s="29" t="s">
        <v>49</v>
      </c>
      <c r="C8" s="10">
        <f>'Hospodářská činnost správní f.'!C8+'Hospodářská činnost odbory ú.'!C8</f>
        <v>8191.4</v>
      </c>
      <c r="D8" s="42">
        <v>7794</v>
      </c>
      <c r="E8" s="10">
        <v>7820</v>
      </c>
      <c r="F8" s="58">
        <v>8224</v>
      </c>
    </row>
    <row r="9" spans="1:6" ht="18" customHeight="1" x14ac:dyDescent="0.35">
      <c r="A9" s="134"/>
      <c r="B9" s="29" t="s">
        <v>50</v>
      </c>
      <c r="C9" s="10">
        <f>'Hospodářská činnost správní f.'!C9+'Hospodářská činnost odbory ú.'!C9</f>
        <v>1760</v>
      </c>
      <c r="D9" s="42">
        <v>984</v>
      </c>
      <c r="E9" s="10">
        <v>884</v>
      </c>
      <c r="F9" s="58">
        <v>1660</v>
      </c>
    </row>
    <row r="10" spans="1:6" ht="18" customHeight="1" x14ac:dyDescent="0.35">
      <c r="A10" s="134"/>
      <c r="B10" s="29" t="s">
        <v>79</v>
      </c>
      <c r="C10" s="10">
        <f>'Hospodářská činnost správní f.'!C10+'Hospodářská činnost odbory ú.'!C10</f>
        <v>14026.6</v>
      </c>
      <c r="D10" s="42">
        <v>0</v>
      </c>
      <c r="E10" s="10">
        <v>0</v>
      </c>
      <c r="F10" s="58">
        <v>0</v>
      </c>
    </row>
    <row r="11" spans="1:6" ht="18" customHeight="1" x14ac:dyDescent="0.35">
      <c r="A11" s="134"/>
      <c r="B11" s="29" t="s">
        <v>51</v>
      </c>
      <c r="C11" s="10">
        <f>'Hospodářská činnost správní f.'!C11+'Hospodářská činnost odbory ú.'!C11</f>
        <v>9760</v>
      </c>
      <c r="D11" s="42">
        <v>12976</v>
      </c>
      <c r="E11" s="10">
        <v>15135</v>
      </c>
      <c r="F11" s="58">
        <v>17318</v>
      </c>
    </row>
    <row r="12" spans="1:6" ht="18" hidden="1" customHeight="1" x14ac:dyDescent="0.35">
      <c r="A12" s="134"/>
      <c r="B12" s="29" t="s">
        <v>52</v>
      </c>
      <c r="C12" s="10">
        <f>'Hospodářská činnost správní f.'!C12+'Hospodářská činnost odbory ú.'!C12</f>
        <v>0</v>
      </c>
      <c r="D12" s="42"/>
      <c r="E12" s="10"/>
      <c r="F12" s="58"/>
    </row>
    <row r="13" spans="1:6" ht="18" hidden="1" customHeight="1" x14ac:dyDescent="0.35">
      <c r="A13" s="134"/>
      <c r="B13" s="29" t="s">
        <v>75</v>
      </c>
      <c r="C13" s="10">
        <f>'Hospodářská činnost správní f.'!C13+'Hospodářská činnost odbory ú.'!C13</f>
        <v>0</v>
      </c>
      <c r="D13" s="42"/>
      <c r="E13" s="10"/>
      <c r="F13" s="58"/>
    </row>
    <row r="14" spans="1:6" ht="18" customHeight="1" x14ac:dyDescent="0.35">
      <c r="A14" s="134"/>
      <c r="B14" s="29" t="s">
        <v>53</v>
      </c>
      <c r="C14" s="10">
        <f>'Hospodářská činnost správní f.'!C14+'Hospodářská činnost odbory ú.'!C14</f>
        <v>28365</v>
      </c>
      <c r="D14" s="42">
        <v>25000</v>
      </c>
      <c r="E14" s="10">
        <v>22000</v>
      </c>
      <c r="F14" s="58">
        <v>29500</v>
      </c>
    </row>
    <row r="15" spans="1:6" ht="18" customHeight="1" x14ac:dyDescent="0.35">
      <c r="A15" s="134"/>
      <c r="B15" s="29" t="s">
        <v>54</v>
      </c>
      <c r="C15" s="10">
        <f>'Hospodářská činnost správní f.'!C15+'Hospodářská činnost odbory ú.'!C15</f>
        <v>27451</v>
      </c>
      <c r="D15" s="42">
        <v>26403.4</v>
      </c>
      <c r="E15" s="10">
        <v>25813.5</v>
      </c>
      <c r="F15" s="58">
        <v>27519</v>
      </c>
    </row>
    <row r="16" spans="1:6" ht="18" customHeight="1" x14ac:dyDescent="0.35">
      <c r="A16" s="134"/>
      <c r="B16" s="29" t="s">
        <v>55</v>
      </c>
      <c r="C16" s="10">
        <f>'Hospodářská činnost správní f.'!C16+'Hospodářská činnost odbory ú.'!C16</f>
        <v>100</v>
      </c>
      <c r="D16" s="42">
        <v>766</v>
      </c>
      <c r="E16" s="10">
        <v>766</v>
      </c>
      <c r="F16" s="58">
        <v>4555</v>
      </c>
    </row>
    <row r="17" spans="1:6" ht="18" hidden="1" customHeight="1" x14ac:dyDescent="0.35">
      <c r="A17" s="134"/>
      <c r="B17" s="8" t="s">
        <v>56</v>
      </c>
      <c r="C17" s="10">
        <f>'Hospodářská činnost správní f.'!C17+'Hospodářská činnost odbory ú.'!C17</f>
        <v>0</v>
      </c>
      <c r="D17" s="42"/>
      <c r="E17" s="10"/>
      <c r="F17" s="58"/>
    </row>
    <row r="18" spans="1:6" ht="18" customHeight="1" x14ac:dyDescent="0.35">
      <c r="A18" s="134"/>
      <c r="B18" s="29" t="s">
        <v>57</v>
      </c>
      <c r="C18" s="10">
        <f>'Hospodářská činnost správní f.'!C18+'Hospodářská činnost odbory ú.'!C18</f>
        <v>0</v>
      </c>
      <c r="D18" s="42">
        <v>1800</v>
      </c>
      <c r="E18" s="10">
        <v>1000</v>
      </c>
      <c r="F18" s="58">
        <v>700</v>
      </c>
    </row>
    <row r="19" spans="1:6" ht="18" customHeight="1" x14ac:dyDescent="0.35">
      <c r="A19" s="134"/>
      <c r="B19" s="9" t="s">
        <v>58</v>
      </c>
      <c r="C19" s="10">
        <f>'Hospodářská činnost správní f.'!C19+'Hospodářská činnost odbory ú.'!C19</f>
        <v>3197</v>
      </c>
      <c r="D19" s="42">
        <v>348</v>
      </c>
      <c r="E19" s="10">
        <v>3400</v>
      </c>
      <c r="F19" s="58">
        <v>2400</v>
      </c>
    </row>
    <row r="20" spans="1:6" ht="18" customHeight="1" x14ac:dyDescent="0.35">
      <c r="A20" s="134"/>
      <c r="B20" s="9" t="s">
        <v>59</v>
      </c>
      <c r="C20" s="10">
        <f>'Hospodářská činnost správní f.'!C20+'Hospodářská činnost odbory ú.'!C20</f>
        <v>17363</v>
      </c>
      <c r="D20" s="42">
        <v>990</v>
      </c>
      <c r="E20" s="10">
        <v>5200</v>
      </c>
      <c r="F20" s="58">
        <v>5200</v>
      </c>
    </row>
    <row r="21" spans="1:6" ht="18" hidden="1" customHeight="1" x14ac:dyDescent="0.35">
      <c r="A21" s="134"/>
      <c r="B21" s="9" t="s">
        <v>73</v>
      </c>
      <c r="C21" s="10">
        <v>0</v>
      </c>
      <c r="D21" s="42"/>
      <c r="E21" s="10">
        <f>'Hospodářská činnost správní f.'!E20+'Hospodářská činnost odbory ú.'!E21</f>
        <v>0</v>
      </c>
      <c r="F21" s="58">
        <f>'Hospodářská činnost správní f.'!F20+'Hospodářská činnost odbory ú.'!F21</f>
        <v>0</v>
      </c>
    </row>
    <row r="22" spans="1:6" ht="24.75" customHeight="1" x14ac:dyDescent="0.35">
      <c r="A22" s="134"/>
      <c r="B22" s="30" t="s">
        <v>5</v>
      </c>
      <c r="C22" s="31">
        <f>SUM(C4:C21)</f>
        <v>254589.2</v>
      </c>
      <c r="D22" s="43">
        <f>SUM(D4:D20)</f>
        <v>199889.6</v>
      </c>
      <c r="E22" s="31">
        <f>SUM(E4:E21)</f>
        <v>222398.5</v>
      </c>
      <c r="F22" s="52">
        <f>SUM(F4:F21)</f>
        <v>207956</v>
      </c>
    </row>
    <row r="23" spans="1:6" ht="18" customHeight="1" x14ac:dyDescent="0.35">
      <c r="A23" s="134" t="s">
        <v>60</v>
      </c>
      <c r="B23" s="29" t="s">
        <v>61</v>
      </c>
      <c r="C23" s="10">
        <f>'Hospodářská činnost správní f.'!C22+'Hospodářská činnost odbory ú.'!C23</f>
        <v>49774</v>
      </c>
      <c r="D23" s="42">
        <v>50200</v>
      </c>
      <c r="E23" s="10">
        <v>56253.5</v>
      </c>
      <c r="F23" s="58">
        <v>60482</v>
      </c>
    </row>
    <row r="24" spans="1:6" ht="18" customHeight="1" x14ac:dyDescent="0.35">
      <c r="A24" s="134"/>
      <c r="B24" s="29" t="s">
        <v>62</v>
      </c>
      <c r="C24" s="10">
        <f>'Hospodářská činnost správní f.'!C23+'Hospodářská činnost odbory ú.'!C24</f>
        <v>98748.7</v>
      </c>
      <c r="D24" s="42">
        <v>97112</v>
      </c>
      <c r="E24" s="10">
        <v>106150.5</v>
      </c>
      <c r="F24" s="58">
        <v>116180</v>
      </c>
    </row>
    <row r="25" spans="1:6" ht="18" customHeight="1" x14ac:dyDescent="0.35">
      <c r="A25" s="134"/>
      <c r="B25" s="29" t="s">
        <v>63</v>
      </c>
      <c r="C25" s="10">
        <f>'Hospodářská činnost správní f.'!C24+'Hospodářská činnost odbory ú.'!C25</f>
        <v>2850</v>
      </c>
      <c r="D25" s="42">
        <v>3650</v>
      </c>
      <c r="E25" s="10">
        <v>3200</v>
      </c>
      <c r="F25" s="58">
        <v>4000</v>
      </c>
    </row>
    <row r="26" spans="1:6" ht="18" customHeight="1" x14ac:dyDescent="0.35">
      <c r="A26" s="134"/>
      <c r="B26" s="29" t="s">
        <v>64</v>
      </c>
      <c r="C26" s="10">
        <f>'Hospodářská činnost správní f.'!C25+'Hospodářská činnost odbory ú.'!C26</f>
        <v>1732</v>
      </c>
      <c r="D26" s="42">
        <v>1539.5</v>
      </c>
      <c r="E26" s="10">
        <v>1028.5</v>
      </c>
      <c r="F26" s="58">
        <v>480</v>
      </c>
    </row>
    <row r="27" spans="1:6" ht="18" customHeight="1" x14ac:dyDescent="0.35">
      <c r="A27" s="134"/>
      <c r="B27" s="29" t="s">
        <v>65</v>
      </c>
      <c r="C27" s="10">
        <f>'Hospodářská činnost správní f.'!C26+'Hospodářská činnost odbory ú.'!C27</f>
        <v>5982.8</v>
      </c>
      <c r="D27" s="42">
        <v>4175</v>
      </c>
      <c r="E27" s="10">
        <v>4846</v>
      </c>
      <c r="F27" s="58">
        <v>6877</v>
      </c>
    </row>
    <row r="28" spans="1:6" ht="18" customHeight="1" x14ac:dyDescent="0.35">
      <c r="A28" s="134"/>
      <c r="B28" s="29" t="s">
        <v>66</v>
      </c>
      <c r="C28" s="10">
        <f>'Hospodářská činnost správní f.'!C27+'Hospodářská činnost odbory ú.'!C28</f>
        <v>12000</v>
      </c>
      <c r="D28" s="42">
        <v>60000</v>
      </c>
      <c r="E28" s="10">
        <v>8100</v>
      </c>
      <c r="F28" s="58">
        <v>2777</v>
      </c>
    </row>
    <row r="29" spans="1:6" ht="18" customHeight="1" x14ac:dyDescent="0.35">
      <c r="A29" s="134"/>
      <c r="B29" s="29" t="s">
        <v>67</v>
      </c>
      <c r="C29" s="10">
        <f>'Hospodářská činnost správní f.'!C28+'Hospodářská činnost odbory ú.'!C29</f>
        <v>34768</v>
      </c>
      <c r="D29" s="42">
        <v>0</v>
      </c>
      <c r="E29" s="10">
        <v>63240</v>
      </c>
      <c r="F29" s="58">
        <v>48846</v>
      </c>
    </row>
    <row r="30" spans="1:6" ht="18" hidden="1" customHeight="1" x14ac:dyDescent="0.35">
      <c r="A30" s="134"/>
      <c r="B30" s="29" t="s">
        <v>74</v>
      </c>
      <c r="C30" s="10">
        <f>'Hospodářská činnost správní f.'!C29+'Hospodářská činnost odbory ú.'!C30</f>
        <v>0</v>
      </c>
      <c r="D30" s="42"/>
      <c r="E30" s="10"/>
      <c r="F30" s="58"/>
    </row>
    <row r="31" spans="1:6" ht="18" customHeight="1" x14ac:dyDescent="0.35">
      <c r="A31" s="134"/>
      <c r="B31" s="29" t="s">
        <v>68</v>
      </c>
      <c r="C31" s="10">
        <f>'Hospodářská činnost správní f.'!C30+'Hospodářská činnost odbory ú.'!C31</f>
        <v>4610</v>
      </c>
      <c r="D31" s="42">
        <v>3090</v>
      </c>
      <c r="E31" s="10">
        <v>3090</v>
      </c>
      <c r="F31" s="58">
        <v>2090</v>
      </c>
    </row>
    <row r="32" spans="1:6" ht="18" customHeight="1" x14ac:dyDescent="0.35">
      <c r="A32" s="134"/>
      <c r="B32" s="29" t="s">
        <v>69</v>
      </c>
      <c r="C32" s="10">
        <f>'Hospodářská činnost správní f.'!C31+'Hospodářská činnost odbory ú.'!C32</f>
        <v>2000</v>
      </c>
      <c r="D32" s="42">
        <v>1500</v>
      </c>
      <c r="E32" s="10">
        <v>1000</v>
      </c>
      <c r="F32" s="58">
        <v>1000</v>
      </c>
    </row>
    <row r="33" spans="1:6" ht="18" customHeight="1" x14ac:dyDescent="0.35">
      <c r="A33" s="134"/>
      <c r="B33" s="29" t="s">
        <v>70</v>
      </c>
      <c r="C33" s="10">
        <f>'Hospodářská činnost správní f.'!C32+'Hospodářská činnost odbory ú.'!C33</f>
        <v>57713</v>
      </c>
      <c r="D33" s="42">
        <v>38000</v>
      </c>
      <c r="E33" s="10">
        <v>54600</v>
      </c>
      <c r="F33" s="58">
        <v>46600</v>
      </c>
    </row>
    <row r="34" spans="1:6" ht="24.75" customHeight="1" thickBot="1" x14ac:dyDescent="0.4">
      <c r="A34" s="135"/>
      <c r="B34" s="32" t="s">
        <v>5</v>
      </c>
      <c r="C34" s="18">
        <f>SUM(C23:C33)</f>
        <v>270178.5</v>
      </c>
      <c r="D34" s="44">
        <f>SUM(D23:D33)</f>
        <v>259266.5</v>
      </c>
      <c r="E34" s="18">
        <f>SUM(E23:E33)</f>
        <v>301508.5</v>
      </c>
      <c r="F34" s="53">
        <f>SUM(F23:F33)</f>
        <v>289332</v>
      </c>
    </row>
    <row r="35" spans="1:6" ht="28.5" customHeight="1" thickTop="1" x14ac:dyDescent="0.35">
      <c r="A35" s="144" t="s">
        <v>71</v>
      </c>
      <c r="B35" s="145"/>
      <c r="C35" s="33">
        <f>C34-C22</f>
        <v>15589.299999999988</v>
      </c>
      <c r="D35" s="45">
        <f>D34-D22</f>
        <v>59376.899999999994</v>
      </c>
      <c r="E35" s="33">
        <f>E34-E22</f>
        <v>79110</v>
      </c>
      <c r="F35" s="152">
        <f>F34-F22</f>
        <v>81376</v>
      </c>
    </row>
    <row r="36" spans="1:6" ht="18.75" customHeight="1" x14ac:dyDescent="0.35">
      <c r="A36" s="155" t="s">
        <v>95</v>
      </c>
      <c r="B36" s="156"/>
      <c r="C36" s="38">
        <f>C35*0.19</f>
        <v>2961.9669999999978</v>
      </c>
      <c r="D36" s="38">
        <f>D35*0.19</f>
        <v>11281.610999999999</v>
      </c>
      <c r="E36" s="154">
        <f>E35*0.19</f>
        <v>15030.9</v>
      </c>
      <c r="F36" s="38">
        <f>F35*0.19</f>
        <v>15461.44</v>
      </c>
    </row>
    <row r="37" spans="1:6" ht="43.5" customHeight="1" thickBot="1" x14ac:dyDescent="0.4">
      <c r="A37" s="146" t="s">
        <v>72</v>
      </c>
      <c r="B37" s="147"/>
      <c r="C37" s="16">
        <f>C35-C36</f>
        <v>12627.332999999991</v>
      </c>
      <c r="D37" s="46">
        <f>D35-D36</f>
        <v>48095.288999999997</v>
      </c>
      <c r="E37" s="16">
        <f>E35-E36</f>
        <v>64079.1</v>
      </c>
      <c r="F37" s="71">
        <f>F35-F36</f>
        <v>65914.559999999998</v>
      </c>
    </row>
    <row r="38" spans="1:6" ht="16.5" customHeight="1" x14ac:dyDescent="0.35">
      <c r="A38" s="27"/>
      <c r="C38" s="27"/>
      <c r="D38" s="27"/>
    </row>
  </sheetData>
  <mergeCells count="8">
    <mergeCell ref="A23:A34"/>
    <mergeCell ref="A35:B35"/>
    <mergeCell ref="A37:B37"/>
    <mergeCell ref="A2:B3"/>
    <mergeCell ref="A4:A22"/>
    <mergeCell ref="A36:B36"/>
    <mergeCell ref="C2:F2"/>
    <mergeCell ref="A1:F1"/>
  </mergeCells>
  <printOptions horizontalCentered="1"/>
  <pageMargins left="0.59055118110236227" right="0.59055118110236227" top="0.59055118110236227" bottom="0.59055118110236227" header="0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Příjmy</vt:lpstr>
      <vt:lpstr>Vlastní příjmy</vt:lpstr>
      <vt:lpstr>Výdaje</vt:lpstr>
      <vt:lpstr>Hospodářská činnost správní f.</vt:lpstr>
      <vt:lpstr>Hospodářská činnost odbory ú.</vt:lpstr>
      <vt:lpstr>Hospodářská činnost celkem</vt:lpstr>
      <vt:lpstr>'Vlastní příjmy'!Oblast_tisku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Pechar Zdeněk</cp:lastModifiedBy>
  <cp:lastPrinted>2024-03-12T08:38:52Z</cp:lastPrinted>
  <dcterms:created xsi:type="dcterms:W3CDTF">2016-02-01T16:10:03Z</dcterms:created>
  <dcterms:modified xsi:type="dcterms:W3CDTF">2024-03-12T08:39:49Z</dcterms:modified>
</cp:coreProperties>
</file>