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635" yWindow="65521" windowWidth="11775" windowHeight="7965" tabRatio="916" activeTab="0"/>
  </bookViews>
  <sheets>
    <sheet name="1.příjmy" sheetId="1" r:id="rId1"/>
    <sheet name="2.výdaje" sheetId="2" r:id="rId2"/>
    <sheet name="3.zdaňovaná činnost" sheetId="3" r:id="rId3"/>
    <sheet name="4.výhled" sheetId="4" r:id="rId4"/>
    <sheet name="5.závazné ukazatele" sheetId="5" r:id="rId5"/>
    <sheet name="6.dary" sheetId="6" r:id="rId6"/>
    <sheet name="7.kapitálové výdaje" sheetId="7" r:id="rId7"/>
    <sheet name="8.SF" sheetId="8" r:id="rId8"/>
    <sheet name="9.odbory" sheetId="9" r:id="rId9"/>
    <sheet name="10.celkem zdaň. č." sheetId="10" r:id="rId10"/>
    <sheet name="11.mandatorní výdaje" sheetId="11" r:id="rId11"/>
  </sheets>
  <definedNames>
    <definedName name="_xlnm.Print_Area" localSheetId="0">'1.příjmy'!$A$1:$E$43</definedName>
    <definedName name="_xlnm.Print_Area" localSheetId="10">'11.mandatorní výdaje'!$A$1:$J$63</definedName>
    <definedName name="_xlnm.Print_Area" localSheetId="1">'2.výdaje'!$A$1:$K$61</definedName>
    <definedName name="_xlnm.Print_Area" localSheetId="4">'5.závazné ukazatele'!$A$1:$G$32</definedName>
    <definedName name="_xlnm.Print_Area" localSheetId="6">'7.kapitálové výdaje'!$A$1:$D$116</definedName>
  </definedNames>
  <calcPr fullCalcOnLoad="1"/>
</workbook>
</file>

<file path=xl/sharedStrings.xml><?xml version="1.0" encoding="utf-8"?>
<sst xmlns="http://schemas.openxmlformats.org/spreadsheetml/2006/main" count="865" uniqueCount="473">
  <si>
    <t>Fond rezerv a rozvoje</t>
  </si>
  <si>
    <t>Sociální fond</t>
  </si>
  <si>
    <t>Ostatní neinvestiční transfery od rozpočtů územní úrovně</t>
  </si>
  <si>
    <t>Správní poplatky</t>
  </si>
  <si>
    <t>Příjmy z úroků</t>
  </si>
  <si>
    <t xml:space="preserve">VLASTNÍ  PŘÍJMY  CELKEM </t>
  </si>
  <si>
    <t xml:space="preserve">C E L K E M    P Ř Í J M Y  </t>
  </si>
  <si>
    <t>Převody ze zdaňované činnosti</t>
  </si>
  <si>
    <t>Poplatek ze psů</t>
  </si>
  <si>
    <t>Poplatek za užívání veřejného prostranství</t>
  </si>
  <si>
    <t>Poplatek ze vstupného</t>
  </si>
  <si>
    <t>Poplatek z ubytovací kapacity</t>
  </si>
  <si>
    <t>Příjmy z poskytování služeb celkem</t>
  </si>
  <si>
    <t xml:space="preserve">C  E  L  K  E  M   </t>
  </si>
  <si>
    <t>celkem</t>
  </si>
  <si>
    <t xml:space="preserve">Neinvestiční přijaté transfery ze státního rozpočtu </t>
  </si>
  <si>
    <t>Ostatní neinvestiční transfery ze státního rozpočtu</t>
  </si>
  <si>
    <t>0926</t>
  </si>
  <si>
    <t>Neinvestiční přijaté transfery od krajů</t>
  </si>
  <si>
    <t>druh</t>
  </si>
  <si>
    <t>0241</t>
  </si>
  <si>
    <t>0341</t>
  </si>
  <si>
    <t>kapitola</t>
  </si>
  <si>
    <t>podkapitola</t>
  </si>
  <si>
    <t>V Ý D A J E</t>
  </si>
  <si>
    <t>název</t>
  </si>
  <si>
    <t>03
doprava</t>
  </si>
  <si>
    <t xml:space="preserve">          celkem kapitola</t>
  </si>
  <si>
    <t>0539</t>
  </si>
  <si>
    <t>05
sociální věci a zdravotnictví</t>
  </si>
  <si>
    <t>07
bezpečnost a veřejný pořádek</t>
  </si>
  <si>
    <t>0839</t>
  </si>
  <si>
    <t>0841</t>
  </si>
  <si>
    <t>0909</t>
  </si>
  <si>
    <t>odbor ekonomický</t>
  </si>
  <si>
    <t>0924</t>
  </si>
  <si>
    <t>0937</t>
  </si>
  <si>
    <t>1009</t>
  </si>
  <si>
    <t>10
ostatní činnosti</t>
  </si>
  <si>
    <t>Celkem výdaje</t>
  </si>
  <si>
    <t>třída</t>
  </si>
  <si>
    <t>položka</t>
  </si>
  <si>
    <t>1
daňové příjmy</t>
  </si>
  <si>
    <t>2
nedaňové příjmy</t>
  </si>
  <si>
    <t>4
přijaté transfery</t>
  </si>
  <si>
    <t>8
financování</t>
  </si>
  <si>
    <t xml:space="preserve">Ostatní přijaté vratky transferů a přísp. organizace </t>
  </si>
  <si>
    <t>2211+2212</t>
  </si>
  <si>
    <t>2122+2229</t>
  </si>
  <si>
    <t>druh výdaje</t>
  </si>
  <si>
    <t>Tabulka č. 1
v tis. Kč</t>
  </si>
  <si>
    <t>Zůstatek ZBÚ (zapojené prostředky do rozpočtu)</t>
  </si>
  <si>
    <t>01
územní rozvoj a rozvoj bydlení</t>
  </si>
  <si>
    <t>06
kultura</t>
  </si>
  <si>
    <t>0608</t>
  </si>
  <si>
    <t>0637</t>
  </si>
  <si>
    <t>09
místní správa a zastupitelstva obcí</t>
  </si>
  <si>
    <t>0741</t>
  </si>
  <si>
    <t>0639</t>
  </si>
  <si>
    <t>Daň z nemovitých věcí</t>
  </si>
  <si>
    <t>0113</t>
  </si>
  <si>
    <t>odbor majetku a investic</t>
  </si>
  <si>
    <t>0213</t>
  </si>
  <si>
    <t>0313</t>
  </si>
  <si>
    <t>0513</t>
  </si>
  <si>
    <t>0613</t>
  </si>
  <si>
    <t>0813</t>
  </si>
  <si>
    <t>0913</t>
  </si>
  <si>
    <t>0911</t>
  </si>
  <si>
    <t>0714</t>
  </si>
  <si>
    <t>odbor sociální problematiky</t>
  </si>
  <si>
    <t>0910</t>
  </si>
  <si>
    <t>0115</t>
  </si>
  <si>
    <t xml:space="preserve">Poplatek za lázeňský nebo rekreační pobyt </t>
  </si>
  <si>
    <t xml:space="preserve">Přijaté sankční platby (pokuty) </t>
  </si>
  <si>
    <t xml:space="preserve">Převody mezi statutárními městy (hl.m. Prahou) a MČ - státní rozpočet </t>
  </si>
  <si>
    <t>Převody mezi statutárními městy (hl.m. Prahou) a MČ - dotace HMP</t>
  </si>
  <si>
    <t>0713</t>
  </si>
  <si>
    <t xml:space="preserve">Výsledek hospodaření předcházejících účetních období </t>
  </si>
  <si>
    <t>odbor správy veřejného prostranství a zeleně</t>
  </si>
  <si>
    <t xml:space="preserve">odbor sociální problematiky </t>
  </si>
  <si>
    <t>odbor územního rozvoje</t>
  </si>
  <si>
    <t>0215</t>
  </si>
  <si>
    <t>Nedočerpané prostředky z odvodu části výtěžku výherních  hracích přístrojů</t>
  </si>
  <si>
    <t>0315</t>
  </si>
  <si>
    <t>Nedočerpané prostředky z inv. daru MAST International, s. r. o.</t>
  </si>
  <si>
    <t>dotace</t>
  </si>
  <si>
    <t>04
školství</t>
  </si>
  <si>
    <t>0411</t>
  </si>
  <si>
    <t>0413</t>
  </si>
  <si>
    <t>0437</t>
  </si>
  <si>
    <t>0440</t>
  </si>
  <si>
    <t>0441</t>
  </si>
  <si>
    <t>odbor komunikace a informatiky</t>
  </si>
  <si>
    <t>0917</t>
  </si>
  <si>
    <t>0143</t>
  </si>
  <si>
    <t>odbor bytů a privatizace</t>
  </si>
  <si>
    <t>odbor školství</t>
  </si>
  <si>
    <t>0615</t>
  </si>
  <si>
    <t>0843</t>
  </si>
  <si>
    <t>odbor legislativní</t>
  </si>
  <si>
    <t>0739</t>
  </si>
  <si>
    <t>0417</t>
  </si>
  <si>
    <t>0426</t>
  </si>
  <si>
    <t>Program Erasmus - Projekt Sport4Citizens</t>
  </si>
  <si>
    <t>Tabulka č. 3
v tis. Kč</t>
  </si>
  <si>
    <t>participativní rozpočet</t>
  </si>
  <si>
    <t>odbor matrik a státního občanství</t>
  </si>
  <si>
    <t>Nevyčerpané prostředky z dotací přiděl. jako refundace výdajů z minulých let (EU, SFŽP)</t>
  </si>
  <si>
    <t>odbor bezpečnosti</t>
  </si>
  <si>
    <t>Rozpočet 2018</t>
  </si>
  <si>
    <t>0926 SF</t>
  </si>
  <si>
    <t>Schválený rozpočet 2018</t>
  </si>
  <si>
    <t>Rozpočet 2019</t>
  </si>
  <si>
    <t xml:space="preserve">                        ROZPOČET NA ROK 2019
                        VÝDAJE</t>
  </si>
  <si>
    <t>Finanční vypořádání s hlavním městem r. 2018</t>
  </si>
  <si>
    <t>0710</t>
  </si>
  <si>
    <t>0916</t>
  </si>
  <si>
    <t>1016</t>
  </si>
  <si>
    <t>0837</t>
  </si>
  <si>
    <t>odbor Kancelář starosty</t>
  </si>
  <si>
    <t>odbor informatiky</t>
  </si>
  <si>
    <t>02
městská zeleň a ochrana životního prostředí</t>
  </si>
  <si>
    <t>08
bytové hospodářství</t>
  </si>
  <si>
    <t>0619</t>
  </si>
  <si>
    <t>oddělení PR, tiskového a protokolu</t>
  </si>
  <si>
    <t xml:space="preserve">                  FINANČNÍ PLÁN ZDAŇOVANÉ ČINNOSTI NA ROK 2019
                 SPRÁVNÍ FIRMY</t>
  </si>
  <si>
    <t>Správní firma a středisko hospodaření</t>
  </si>
  <si>
    <t>Centra 
středisko Machatého</t>
  </si>
  <si>
    <t>Centra 
středisko správa bytů a NP v SVJ</t>
  </si>
  <si>
    <t>Centra 
středisko J. Plachty</t>
  </si>
  <si>
    <t>Centra 
středisko Staropramenná</t>
  </si>
  <si>
    <t xml:space="preserve">Austis - Areál Pod Žvahovem </t>
  </si>
  <si>
    <t>Centra - Poliklinika Barrandov</t>
  </si>
  <si>
    <t>Centra 
středisko nebytové prostory</t>
  </si>
  <si>
    <t>AquaDream - Sportovní centrum Barrandov</t>
  </si>
  <si>
    <t>Isco - Areál Klikatá</t>
  </si>
  <si>
    <t>CELKEM</t>
  </si>
  <si>
    <t>označení střediska</t>
  </si>
  <si>
    <t>náklady</t>
  </si>
  <si>
    <t>opravy a údržba nad 200 tis. Kč</t>
  </si>
  <si>
    <t>opravy a údržba do 200 tis. Kč</t>
  </si>
  <si>
    <t>odhady, znalecké posudky</t>
  </si>
  <si>
    <t>odměna za správu</t>
  </si>
  <si>
    <t>inženýring</t>
  </si>
  <si>
    <t>ostatní služby</t>
  </si>
  <si>
    <t>jiné ostatní náklady</t>
  </si>
  <si>
    <t>materiálové náklady</t>
  </si>
  <si>
    <t>výnosy</t>
  </si>
  <si>
    <t>nájmy z bytů</t>
  </si>
  <si>
    <t>nájmy z nebytových prostor</t>
  </si>
  <si>
    <t>nájmy z pozemků</t>
  </si>
  <si>
    <t>úroky z účtu</t>
  </si>
  <si>
    <t>jiné ostatní výnosy</t>
  </si>
  <si>
    <t>pokuty, penále</t>
  </si>
  <si>
    <t>Hospodářský výsledek před zdaněním</t>
  </si>
  <si>
    <t>Tabulka č. 7
v tis. Kč</t>
  </si>
  <si>
    <t>Odbor</t>
  </si>
  <si>
    <t>OMI</t>
  </si>
  <si>
    <t>KTA</t>
  </si>
  <si>
    <t>OLEG</t>
  </si>
  <si>
    <t>KMČ</t>
  </si>
  <si>
    <t>OBP</t>
  </si>
  <si>
    <t>OMSO</t>
  </si>
  <si>
    <t>OEK</t>
  </si>
  <si>
    <t>náklady podílové domy</t>
  </si>
  <si>
    <t>odpisy majetku</t>
  </si>
  <si>
    <t>náklady z přecenění reálnou hodnotou</t>
  </si>
  <si>
    <t>odměna za privatizaci</t>
  </si>
  <si>
    <t>zůstatková cena prodaného majetku</t>
  </si>
  <si>
    <t>prodané pozemky</t>
  </si>
  <si>
    <t>prodej majetku-privatizace</t>
  </si>
  <si>
    <t>prodej pozemků</t>
  </si>
  <si>
    <t>výnosy podílových domů</t>
  </si>
  <si>
    <t>výnosy z přecenění reálnou hodnotou</t>
  </si>
  <si>
    <t>Druh</t>
  </si>
  <si>
    <t xml:space="preserve">CELKEM </t>
  </si>
  <si>
    <t>majetek</t>
  </si>
  <si>
    <t>Spravované domy</t>
  </si>
  <si>
    <t>Bytové jednotky</t>
  </si>
  <si>
    <t>Nebytové prostory</t>
  </si>
  <si>
    <t>Kotelny</t>
  </si>
  <si>
    <t>opravy a údržba nad 200  tis.Kč</t>
  </si>
  <si>
    <t>opravy a údržba do 200  tis.Kč</t>
  </si>
  <si>
    <t>daň z nabytí nemovitých věcí</t>
  </si>
  <si>
    <t>odpisy DHM</t>
  </si>
  <si>
    <t>náklady z přecenění reál. hodnotou</t>
  </si>
  <si>
    <t>prodej majetku - privatizace</t>
  </si>
  <si>
    <t>výnosy z přecenění reál. hodnotou</t>
  </si>
  <si>
    <t>výsledky hospodaření</t>
  </si>
  <si>
    <t>Daň z příjmu   (19 %)</t>
  </si>
  <si>
    <t>Hospodářký výsledek po zdanění</t>
  </si>
  <si>
    <t>OIN</t>
  </si>
  <si>
    <t xml:space="preserve">                FINANČNÍ PLÁN ZDAŇOVANÉ ČINNOSTI NA ROK 2019
                 CELKEM</t>
  </si>
  <si>
    <t>0641</t>
  </si>
  <si>
    <t>odbor Kancelář tajemníka</t>
  </si>
  <si>
    <t>odbor Kancelář městské části</t>
  </si>
  <si>
    <t>odbor Kancelář tajemníka - sociální fond</t>
  </si>
  <si>
    <t>z toho mandatorní výdaje</t>
  </si>
  <si>
    <t>Fond rozvoje bydlení</t>
  </si>
  <si>
    <t>Centra
galerie Portheimka</t>
  </si>
  <si>
    <t>Centra - Ženské domovy</t>
  </si>
  <si>
    <t>Centra - Elišky Peškové, nám. Kinských</t>
  </si>
  <si>
    <t>Plán 2019</t>
  </si>
  <si>
    <t>kapitálové</t>
  </si>
  <si>
    <t>Základní škola a mateřská škola Barrandov</t>
  </si>
  <si>
    <t>Fakultní základní škola a mateřská škola Barrandov II</t>
  </si>
  <si>
    <t>provozní příspěvek</t>
  </si>
  <si>
    <t>Fakultní základní škola Drtinova</t>
  </si>
  <si>
    <t>Základní škola a mateřská škola Grafická</t>
  </si>
  <si>
    <t>Základní škola Nepomucká</t>
  </si>
  <si>
    <t>Základní škola Podbělohorská</t>
  </si>
  <si>
    <t>Základní škola a mateřská škola Radlická</t>
  </si>
  <si>
    <t>Tyršova základní škola a mateřská škola</t>
  </si>
  <si>
    <t>Základní škola a mateřská škola U Santošky</t>
  </si>
  <si>
    <t>Základní škola waldorfská</t>
  </si>
  <si>
    <t>Základní škola Weberova</t>
  </si>
  <si>
    <t>Mateřská škola Beníškové</t>
  </si>
  <si>
    <t>Mateřská škola Hlubočepská</t>
  </si>
  <si>
    <t>Mateřská škola Kroupova</t>
  </si>
  <si>
    <t>Mateřská škola Kudrnova</t>
  </si>
  <si>
    <t>Mateřská škola Kurandové</t>
  </si>
  <si>
    <t>Mateřská škola Lohniského 830</t>
  </si>
  <si>
    <t>Mateřská škola Lohniského 851</t>
  </si>
  <si>
    <t>Mateřská škola Nad Palatou</t>
  </si>
  <si>
    <t>Mateřská škola Peroutkova</t>
  </si>
  <si>
    <t>Mateřská škola Podbělohorská</t>
  </si>
  <si>
    <t>Mateřská škola Tréglova</t>
  </si>
  <si>
    <t>Mateřská škola Trojdílná</t>
  </si>
  <si>
    <t>Mateřská škola U Železničního mostu</t>
  </si>
  <si>
    <t>celkem školy</t>
  </si>
  <si>
    <t>Centrum sociální a ošetřovatelské pomoci</t>
  </si>
  <si>
    <t>Kulturní centrum Prahy 5</t>
  </si>
  <si>
    <t>obědy</t>
  </si>
  <si>
    <t>;</t>
  </si>
  <si>
    <t>Základní škola a mateřská škola Kořenského</t>
  </si>
  <si>
    <t>běžné</t>
  </si>
  <si>
    <t>ORJ</t>
  </si>
  <si>
    <t>příjemce</t>
  </si>
  <si>
    <t>název akce</t>
  </si>
  <si>
    <t>Krajské ředitelství policie hl. m. Prahy,  Kongresová 1666/2,  14000 Praha 4</t>
  </si>
  <si>
    <t>Městská policie hl. m. Prahy, Korunní 98, Praha 10, 10100</t>
  </si>
  <si>
    <t>Hasičský záchranný sbor hlavního města Prahy,  Sokolská 1595/62,  12000 Praha 2</t>
  </si>
  <si>
    <t>par/pol</t>
  </si>
  <si>
    <t>5311/5319</t>
  </si>
  <si>
    <t>3541/5222</t>
  </si>
  <si>
    <t>částka 
v Kč</t>
  </si>
  <si>
    <t>poskytnutí finančního daru Policii ČR, Krajské ředitelství hl. m. Prahy</t>
  </si>
  <si>
    <t>poskytnutí finančních prostředků Městské policii hl. m. Prahy - Obvodní ředitelství Praha 5</t>
  </si>
  <si>
    <t>poskytnutí finančního daru Hasičskému záchrannému sboru hl. m. Prahy</t>
  </si>
  <si>
    <t>zajištění mobilní jednotky Naděje a terénního programu v ohrožených lokalitách v roce 2019</t>
  </si>
  <si>
    <t>odpisy
majetku</t>
  </si>
  <si>
    <t>Tabulka č. 5
v tis. Kč</t>
  </si>
  <si>
    <t xml:space="preserve">             ROZPOČET NA ROK 2019
             PŘÍJMY A FINANCOVÁNÍ</t>
  </si>
  <si>
    <t>Příjmy</t>
  </si>
  <si>
    <t>Financování</t>
  </si>
  <si>
    <t>Tabulka č. 2
v tis. Kč</t>
  </si>
  <si>
    <t>organizace</t>
  </si>
  <si>
    <t>celkem příspěvky zřizovaným příspěvkovým organizacím</t>
  </si>
  <si>
    <t>odbor</t>
  </si>
  <si>
    <t>akce</t>
  </si>
  <si>
    <t>rozpočet</t>
  </si>
  <si>
    <t>Naděje, K Brance 11/19e, Praha 5 – Stodůlky, 15500</t>
  </si>
  <si>
    <t>CELKEM
správní firmy</t>
  </si>
  <si>
    <t>CELKEM
odbory</t>
  </si>
  <si>
    <t xml:space="preserve">                            FINANČNÍ PLÁN ZDAŇOVANÉ ČINNOSTI NA ROK 2019
                            ODBORY</t>
  </si>
  <si>
    <t>Plán 2018</t>
  </si>
  <si>
    <t>odbory</t>
  </si>
  <si>
    <t>výsledek hospodaření</t>
  </si>
  <si>
    <t xml:space="preserve">          z toho opravy</t>
  </si>
  <si>
    <t>správní firma a středisko hospodaření</t>
  </si>
  <si>
    <t>okruh hospodaření</t>
  </si>
  <si>
    <t>správní firmy</t>
  </si>
  <si>
    <t>odbor a středisko hospodaření</t>
  </si>
  <si>
    <t xml:space="preserve">                          Finanční plán zdaňované činnosti na rok 2019</t>
  </si>
  <si>
    <t>městská část</t>
  </si>
  <si>
    <t>zdaňovaná činnost</t>
  </si>
  <si>
    <t>Tabulka č. 8
 v tis. Kč</t>
  </si>
  <si>
    <t>Tabulka č. 9
v tis. Kč</t>
  </si>
  <si>
    <t>Tabulka č. 10
v tis. Kč</t>
  </si>
  <si>
    <t>Název položky</t>
  </si>
  <si>
    <t>Oček. skut. 2018</t>
  </si>
  <si>
    <t>Oček. skut. 2019</t>
  </si>
  <si>
    <t>RV 2020</t>
  </si>
  <si>
    <t>RV 2021</t>
  </si>
  <si>
    <t>RV 2022</t>
  </si>
  <si>
    <t>RV 2023</t>
  </si>
  <si>
    <t>RV 2024</t>
  </si>
  <si>
    <t>Daňové příjmy - třída 1</t>
  </si>
  <si>
    <t>Nedaňové příjmy - třída 2</t>
  </si>
  <si>
    <t>Kapitálové příjmy  - třída 3</t>
  </si>
  <si>
    <t xml:space="preserve">Vlastní příjmy  </t>
  </si>
  <si>
    <t>Přijaté  transfery (po konsolidaci) -třída 4</t>
  </si>
  <si>
    <t>v tom ve SR: a) FVz z rozpočtu vlastního HMP (ZJ 921)</t>
  </si>
  <si>
    <t xml:space="preserve">                       b) příspěvek na výkon státní správy (ZJ 900)</t>
  </si>
  <si>
    <t xml:space="preserve">Příjmy celkem </t>
  </si>
  <si>
    <t xml:space="preserve">Provozní výdaje (po konsolidaci) - třída 5 </t>
  </si>
  <si>
    <t>Kapitálové výdaje - třída 6</t>
  </si>
  <si>
    <t xml:space="preserve">Výdaje celkem </t>
  </si>
  <si>
    <t xml:space="preserve">                                   Střednědobý výhled rozpočtu MČ Praha 5 do roku 2024</t>
  </si>
  <si>
    <t>Výsledek hospodaření 
(- schodek, + přebytek)</t>
  </si>
  <si>
    <t>Skut. 2014</t>
  </si>
  <si>
    <t>Skut. 2015</t>
  </si>
  <si>
    <t>Skut. 2016</t>
  </si>
  <si>
    <t>Skut. 2017</t>
  </si>
  <si>
    <t>3419/5222</t>
  </si>
  <si>
    <t>Můj první gól - měsíc náborů</t>
  </si>
  <si>
    <t>3419/5213</t>
  </si>
  <si>
    <t xml:space="preserve">Ratolest Fest </t>
  </si>
  <si>
    <t>Dark Tropy</t>
  </si>
  <si>
    <t>ČR vs NZ Ambassadors</t>
  </si>
  <si>
    <t>Běh přes motolské jamky</t>
  </si>
  <si>
    <t>O pohár starosty</t>
  </si>
  <si>
    <t>Festival alpinismu</t>
  </si>
  <si>
    <t>Challenge Prague</t>
  </si>
  <si>
    <t>3399/5213</t>
  </si>
  <si>
    <t>Filmový festival - Febiofest</t>
  </si>
  <si>
    <t>3311/5339</t>
  </si>
  <si>
    <t>3314/5339</t>
  </si>
  <si>
    <t>Městská knihovna v Praze</t>
  </si>
  <si>
    <t>Festival Jazz on 5</t>
  </si>
  <si>
    <t>3399/5222</t>
  </si>
  <si>
    <t>Reprízy představení pantomimy SÓLO</t>
  </si>
  <si>
    <t xml:space="preserve">Divadelní festival Arena </t>
  </si>
  <si>
    <t>Koncerty Andělská Matiné</t>
  </si>
  <si>
    <t>Pontes Musici z.s., IČO 05140391</t>
  </si>
  <si>
    <t>Česká triatlonová asociace, spolek IČO 44851782</t>
  </si>
  <si>
    <t>SportGroup.cz s.r.o., IČO 26912562</t>
  </si>
  <si>
    <t>ALPY s.r.o., IČO 49824881</t>
  </si>
  <si>
    <t>W&amp;M production s.r.o., IČO 28245407</t>
  </si>
  <si>
    <t>Švandovo divadlo - zajištění činnosti divadla</t>
  </si>
  <si>
    <t>Mime Prague z.s., IČO 02914379</t>
  </si>
  <si>
    <t>Rugby Tatra Smíchov z.s., IČO 49629018</t>
  </si>
  <si>
    <t>MEZINÁRODNÍ FILMOVÝ FESTIVAL FEBIOFEST s.r.o., IČO 26721546</t>
  </si>
  <si>
    <t>SK Čechie Smíchov, IČO 00537667</t>
  </si>
  <si>
    <t>Ratolest Fest s.r.o., IČO 026993691</t>
  </si>
  <si>
    <t>TJ Sokol I. Smíchov, IČO 00538311</t>
  </si>
  <si>
    <t>SK Motorlet Praha, spolek, IČO 00538663</t>
  </si>
  <si>
    <t>Švandovo divadlo na Smíchově, IČO 00064327</t>
  </si>
  <si>
    <t>pobočky Musílkova a Ostrovského, IČO 00064467</t>
  </si>
  <si>
    <t xml:space="preserve">             ROZPOČET NA ROK 2019              
             Přehled finančních darů</t>
  </si>
  <si>
    <t>Centra                                                      středisko správa bytů a NP v SVJ</t>
  </si>
  <si>
    <t>Austis - Areál Pod Žvahovem</t>
  </si>
  <si>
    <t>AquaDream - Sportovní centrum Barandov</t>
  </si>
  <si>
    <t>Centra                        středisko J. Plachty</t>
  </si>
  <si>
    <t>Centra                            středisko Staropamenná</t>
  </si>
  <si>
    <t>Centra                            galerie Portheimka</t>
  </si>
  <si>
    <t>Centra                 středisko nebytové prostory</t>
  </si>
  <si>
    <t>Tabulka č. 4
v  tis. Kč</t>
  </si>
  <si>
    <t xml:space="preserve">                 ROZPOČET NA ROK 2019                              
                 Závazné ukazatele pro hospodaření příspěvkových organizací</t>
  </si>
  <si>
    <t>Ostatní</t>
  </si>
  <si>
    <t>07
bezpečnost</t>
  </si>
  <si>
    <t>celkem kapitálové výdaje</t>
  </si>
  <si>
    <t>Výměna oken objektu nám. 14. října 1381/4 a Preslova 553/4</t>
  </si>
  <si>
    <t>Stavební úpravy suterénních prostor v objektu Štefánikova č. 17 pro potřeby ÚMČ vybudování spisového archivu a technických prostor úřadu</t>
  </si>
  <si>
    <t>Vybudování systému klimatizace, řízeného větrání s rekuperací vzduchu v administrativních budovách úřadu</t>
  </si>
  <si>
    <t>Rekonstrukce hlavních vchodových dveří do administrativních budov úřadu</t>
  </si>
  <si>
    <t>Investiční výdaje v budovách MČ Praha 5 v souvislosti s prováděnými úpravami</t>
  </si>
  <si>
    <t>Stavební úprava budov ÚMČ P5</t>
  </si>
  <si>
    <t>Vybavení archivů a nákup kancelářské techniky</t>
  </si>
  <si>
    <t>Rekonstrukce zvonkových komunikátorů</t>
  </si>
  <si>
    <t>Diskové uložiště</t>
  </si>
  <si>
    <t>Servery</t>
  </si>
  <si>
    <t>Licence VM ware</t>
  </si>
  <si>
    <t>Digitalizace úřadu MČ P5</t>
  </si>
  <si>
    <t>SW eloktronické skartační řízení pro podatelnu</t>
  </si>
  <si>
    <t>Technologické vybavení prostor Štefánikova 17, "Hygiena"</t>
  </si>
  <si>
    <t>Platební automaty 2 ks</t>
  </si>
  <si>
    <t>Stavební úpravy sportovního areálu FZŠ a MŠ při PedF UK Barrandov II, V Remízku 919/7</t>
  </si>
  <si>
    <t>ZŠ a MŠ Tyršova, U Tyršovy školy 430/1, Jinonice - vestavba do půdního prostoru</t>
  </si>
  <si>
    <t>ZŠ Pod Žvahovem, Praha 5 - snížení energetcké náročnosti objektu</t>
  </si>
  <si>
    <t>ZŠ waldorfská, Mezi Rolemi 34/8, Jinonice - provedení nového pavilonu</t>
  </si>
  <si>
    <t>FZŠ a MŠ Barrandov II, V Remízku 919/7 - komplexní rekonstrukce školní kuchyně</t>
  </si>
  <si>
    <t>ZŠ a MŠ Barrandov I, Chaplinovo nám. 615/1 - rekonstrukce 2 hřišť a vybudování venkovní učebny</t>
  </si>
  <si>
    <t>ZŠ a MŠ Kořenského, Kořenského 760/10 - vestavba do půdního prostoru</t>
  </si>
  <si>
    <t>MŠ Beníškové "Slunéčko", Praha 5 - Košíře - výstavba kontejnerového pavilonu MŠ</t>
  </si>
  <si>
    <t>MŠ Nad Palatou, objekt Pod Lipkami, Praha 5 - nástavba na hospodářském pavilonu, dokončení výměny oken se zateplením střechy a fasád</t>
  </si>
  <si>
    <t>MŠ Beníškové, objekt Naskové 1214/5, Praha 5 - nástavba 2. NP objektu</t>
  </si>
  <si>
    <t>ZŠ a MŠ U Santošky, U Santošky 178/1 - Praha 5 - rekonstrukce elektroinstalace a osvětlení</t>
  </si>
  <si>
    <t>ZŠ a MŠ U Santošky, objekt U Santošky 951 a 1007/1a3 - nová VZT pro ŠJ a kuchyň včetně stavebních úprav</t>
  </si>
  <si>
    <t>ZŠ a MŠ - bezbariérovost škol zřizovaných MŠ Praha 5</t>
  </si>
  <si>
    <t xml:space="preserve">OMI </t>
  </si>
  <si>
    <t>FZŠ Drtinova 3215/3a, Praha 5 -  úprava objektu pro potřeby FZŠ Drtinova</t>
  </si>
  <si>
    <t>ZŠ a MŠ Barrandov I, objekt MŠ Renoirova 648/29 - snížení energetické náročnosti</t>
  </si>
  <si>
    <t>Aquapark Barrandov - rekonstrukce a modernizace objektu</t>
  </si>
  <si>
    <t>OŠK</t>
  </si>
  <si>
    <t>MŠ Kurandové - rekonstrukce školního hřiště</t>
  </si>
  <si>
    <t>ZŠ a MŠ Kořenského - objekt MŠ Nám. 14. října - rekonstrukce školního hřiště</t>
  </si>
  <si>
    <t xml:space="preserve"> ZŠ a MŠ Ralická - objekt MŠ Nad Laurovou - rekonstrukce školního hřiště</t>
  </si>
  <si>
    <t>ZŠ a MŠ U Santošky - objekt MŠ U Santošky - rekonstrukce školního hřiště</t>
  </si>
  <si>
    <t>ZŠ a MŠ U Santošky - rekonstrukce školního hřiště</t>
  </si>
  <si>
    <t>OSP</t>
  </si>
  <si>
    <t>Obnova sportoviště v parku Sacré Couer</t>
  </si>
  <si>
    <t>Obnova dětského hřiště M. Barrandov</t>
  </si>
  <si>
    <t>Rekonstrukce parčíku Slivenecká</t>
  </si>
  <si>
    <t>Revitalizace zeleně Chaplinovo náměstí</t>
  </si>
  <si>
    <t>Revitalizace sport.- relax. areálu Vidoule</t>
  </si>
  <si>
    <t>Vybudování parku Na Pláni</t>
  </si>
  <si>
    <t>Ozeleňování a ochlazování ulic Prahy 5</t>
  </si>
  <si>
    <t>Nákup městského mobiliáře</t>
  </si>
  <si>
    <t>Rekonstrukce parku Santoška</t>
  </si>
  <si>
    <t>Komunitní zahrada Hlubočepy, skalka, plácek</t>
  </si>
  <si>
    <t>Revitalizace parku Klamovka</t>
  </si>
  <si>
    <t>Rekonstrukce komunikací v parku Mrázovka</t>
  </si>
  <si>
    <t>Rekonstrukce parku Kavalírka</t>
  </si>
  <si>
    <t>Nákup stromového tomografu</t>
  </si>
  <si>
    <t>Instalace bezpeč.sloupku Předpolí Dětského ostrova</t>
  </si>
  <si>
    <t>Vybudování dětského hřiště Wassermannova</t>
  </si>
  <si>
    <t>Obnova dětského hřiště Zapova</t>
  </si>
  <si>
    <t>Obnova dětského hřiště Brichtova</t>
  </si>
  <si>
    <t>Předprojekční průzkumy</t>
  </si>
  <si>
    <t>Nákup herních prvků</t>
  </si>
  <si>
    <t>Participativní rozpočet</t>
  </si>
  <si>
    <t>Výnosy ze zón placeného stání</t>
  </si>
  <si>
    <t>Stavební úpravy komunikace Na Pomezí</t>
  </si>
  <si>
    <t>Císařská louka - lávka (PD)</t>
  </si>
  <si>
    <t>Projekt Smart Cities Bezpečný přechod</t>
  </si>
  <si>
    <t>Výměna dveří Dům soc. služeb Na Neklance 15</t>
  </si>
  <si>
    <t>Na Hřebenkách 3 a Jesle 3 - zateplení objektů</t>
  </si>
  <si>
    <t>Vybudování evak.výtahu, staveb.úpravy Na Neklance</t>
  </si>
  <si>
    <t>Rekonstrukce bytu - Zubatého 330/10</t>
  </si>
  <si>
    <t xml:space="preserve">Dům s pečov.službou Zubatého 10, přestavba </t>
  </si>
  <si>
    <t>Realizace bezpeč.opatření v budovách MŠ a CSOP</t>
  </si>
  <si>
    <t xml:space="preserve">Zastřežení veřej.prostoru Dětského ostrova </t>
  </si>
  <si>
    <t>Realizace streetworkout v Husových sadech</t>
  </si>
  <si>
    <t>Streetworkout hřiště Barrandov</t>
  </si>
  <si>
    <t>Rekonstrukce skateparku Butovická</t>
  </si>
  <si>
    <t>Realizace skateparku Kobrova</t>
  </si>
  <si>
    <t>Realizace pumtracku Košíře</t>
  </si>
  <si>
    <t>Streetworkout Sacré Coeur</t>
  </si>
  <si>
    <t>Realizace fitparku Dívčí hrady</t>
  </si>
  <si>
    <t>Letohrádek Portheimka č.p. 68, Štefánikova 12</t>
  </si>
  <si>
    <t>KST</t>
  </si>
  <si>
    <t>Pamětní desky</t>
  </si>
  <si>
    <t>ZŠ a MŠ Tyršova, U Tyršovy školy 430/1, Jinonice - stavební úpravy tělocvičny</t>
  </si>
  <si>
    <t xml:space="preserve">                        ROZPOČET NA ROK 2019
                        MANDATORNÍ VÝDAJE</t>
  </si>
  <si>
    <t>Tabulka č. 11
v tis. Kč</t>
  </si>
  <si>
    <t>Raudnitzův dům, Hlubočepy</t>
  </si>
  <si>
    <t>Bydlení pro seniory Poštovka</t>
  </si>
  <si>
    <t>Výměna oken Plzeňská 39/117</t>
  </si>
  <si>
    <t>Vybudování výtahu nebo plošiny Bieblova 1047/6</t>
  </si>
  <si>
    <t>Sanace vlhkého zdiva Plzeňská 39</t>
  </si>
  <si>
    <t>Sanace vlhkého zdiva Plzeňská 115</t>
  </si>
  <si>
    <t>Sanace vlhkého zdiva VŠ MVVP U Santošky 17</t>
  </si>
  <si>
    <t>Staveb.úpravy objektu Elišky Peškové 333/7</t>
  </si>
  <si>
    <t>Demolice objektu na pozemku p.č. 149/4</t>
  </si>
  <si>
    <t>Bydlení pro seniory novostavba na pozemku p.č.149</t>
  </si>
  <si>
    <t>Rekonstrukce objektu Koulka</t>
  </si>
  <si>
    <t>Přístavba výtahu pro byt.dům Plzeňská 174</t>
  </si>
  <si>
    <t>Doplnění chlazení do stávajícího VZT zařízení pro pobočku Městské knihovny v objektu náměstí 14.října č. 15/83</t>
  </si>
  <si>
    <t>MŠ Korálek, stavební úpravy objektu</t>
  </si>
  <si>
    <t>Výměna oken, vč.slunolamů a zateplení pláště budovy Polikliniky Barrandov</t>
  </si>
  <si>
    <t>Rekonstrukce inžen.sítí v památ.zóně Buďánka</t>
  </si>
  <si>
    <t>Dar od společnosti MAST INTERNATIONAL - vybudování veřejné infrastruktury "Hotel Mozart"</t>
  </si>
  <si>
    <t>Investiční část nákladů na opravy byt. jednotek MČ</t>
  </si>
  <si>
    <t>Zateplení dvorní a uliční fasády, výměna oken Plzeňská 445 a 442</t>
  </si>
  <si>
    <t>Vybudování výtahu a schod.plošin Plzeňská 442, 445</t>
  </si>
  <si>
    <t>Stavební úpravy a nástavba Lidická 251/34</t>
  </si>
  <si>
    <t>FZŠ Drtinova 3215/3a - sanace části obvodového zdiva a úprava ležaté kanalizace</t>
  </si>
  <si>
    <t>ZŠ a MŠ Kořenského 760/10 - sanace suterénních prostor do uliční části</t>
  </si>
  <si>
    <t>MŠ Nad Palatou, objekt Nad Palatou 613/29 - snížení energetické náročnosti</t>
  </si>
  <si>
    <t>MŠ Lohniského, objekt Lohniského 830/18 - snížení energetické náročnosti</t>
  </si>
  <si>
    <t>ZŠ a MŠ Weberova, objekt Weberova 1090/1 - komplexní rekonstrukce bazénového provozu</t>
  </si>
  <si>
    <t>Odkoupení 13 garáží s pozemkem při ul. K Vodojemu od firmy Geosan</t>
  </si>
  <si>
    <t xml:space="preserve">                                                  Přehled kapitálových výdajů</t>
  </si>
  <si>
    <t>2322-2329</t>
  </si>
  <si>
    <t>odbor sociální problematiky a prevence krim.</t>
  </si>
  <si>
    <t>odbor sociální problematiky a prevnce krim.</t>
  </si>
  <si>
    <t>Prague Youth Rugby festival</t>
  </si>
  <si>
    <t>Prague Youth Rugby festival autumn</t>
  </si>
  <si>
    <t>DIVADLO BRATŘÍ FORMANŮ spolek, IČO 69347425</t>
  </si>
  <si>
    <t>Tabulka č. 6
v Kč</t>
  </si>
  <si>
    <t>ZŠ a MŠ Kořenského, Kořenského 760/10, objekt Pod Žvahovem  - rekonstrukce objektu a vybudování kontejnerových učeben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</si>
</sst>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  <numFmt numFmtId="174" formatCode="#,##0.0_ ;[Red]\-#,##0.0\ "/>
    <numFmt numFmtId="175" formatCode="#,##0.0;[Red]#,##0.0"/>
    <numFmt numFmtId="176" formatCode="0.0"/>
    <numFmt numFmtId="177" formatCode="#,##0.0"/>
    <numFmt numFmtId="178" formatCode="0.0_ ;[Red]\-0.0\ "/>
    <numFmt numFmtId="179" formatCode="0.000_ ;[Red]\-0.000\ "/>
    <numFmt numFmtId="180" formatCode="#,##0.0_);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\ &quot;Kč&quot;"/>
    <numFmt numFmtId="185" formatCode="0.0%"/>
    <numFmt numFmtId="186" formatCode="[$€-2]\ #\ ##,000_);[Red]\([$€-2]\ #\ ##,000\)"/>
    <numFmt numFmtId="187" formatCode="#,##0.000"/>
    <numFmt numFmtId="188" formatCode="[$-405]d\.\ mmmm\ yyyy"/>
    <numFmt numFmtId="189" formatCode="000\ 00"/>
    <numFmt numFmtId="190" formatCode="_-* #,##0.0\ _K_č_-;\-* #,##0.0\ _K_č_-;_-* &quot;-&quot;??\ _K_č_-;_-@_-"/>
    <numFmt numFmtId="191" formatCode="_-* #,##0.0\ _K_č_-;\-* #,##0.0\ _K_č_-;_-* &quot;-&quot;?\ _K_č_-;_-@_-"/>
    <numFmt numFmtId="192" formatCode="#,##0.0_ ;\-#,##0.0\ "/>
    <numFmt numFmtId="193" formatCode="0.0E+00"/>
    <numFmt numFmtId="194" formatCode="#,##0.00\ &quot;Kč&quot;"/>
    <numFmt numFmtId="195" formatCode="#,##0.0\ _K_č"/>
    <numFmt numFmtId="196" formatCode="[$¥€-2]\ #\ ##,000_);[Red]\([$€-2]\ #\ ##,000\)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Unicode MS"/>
      <family val="2"/>
    </font>
    <font>
      <b/>
      <sz val="11"/>
      <name val="Arial Unicode MS"/>
      <family val="2"/>
    </font>
    <font>
      <sz val="11"/>
      <name val="Arial Unicode MS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sz val="12"/>
      <name val="Arial Unicode MS"/>
      <family val="2"/>
    </font>
    <font>
      <sz val="14"/>
      <name val="Arial Unicode MS"/>
      <family val="2"/>
    </font>
    <font>
      <b/>
      <sz val="16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i/>
      <sz val="9"/>
      <name val="Arial Unicode MS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>
        <color theme="0" tint="-0.24997000396251678"/>
      </top>
      <bottom style="thin"/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7000396251678"/>
      </bottom>
    </border>
    <border>
      <left style="thin">
        <color indexed="22"/>
      </left>
      <right style="thin"/>
      <top style="thin"/>
      <bottom style="thin">
        <color theme="0" tint="-0.24997000396251678"/>
      </bottom>
    </border>
    <border>
      <left style="thin"/>
      <right style="thin"/>
      <top style="thin"/>
      <bottom style="thin">
        <color theme="0" tint="-0.24997000396251678"/>
      </bottom>
    </border>
    <border>
      <left style="thin"/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>
        <color indexed="63"/>
      </left>
      <right style="thin"/>
      <top style="thin"/>
      <bottom style="thin">
        <color theme="0" tint="-0.2499700039625167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/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/>
      <top>
        <color indexed="63"/>
      </top>
      <bottom style="thin">
        <color theme="0" tint="-0.24997000396251678"/>
      </bottom>
    </border>
    <border>
      <left style="thin"/>
      <right style="thin"/>
      <top style="thin">
        <color theme="0" tint="-0.24997000396251678"/>
      </top>
      <bottom>
        <color indexed="63"/>
      </bottom>
    </border>
    <border>
      <left style="thin"/>
      <right>
        <color indexed="63"/>
      </right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>
        <color theme="0" tint="-0.24997000396251678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/>
    </border>
    <border>
      <left style="thin"/>
      <right style="thin">
        <color theme="0" tint="-0.24997000396251678"/>
      </right>
      <top>
        <color indexed="63"/>
      </top>
      <bottom style="thin"/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/>
    </border>
    <border>
      <left style="thin"/>
      <right style="thin"/>
      <top style="thin">
        <color theme="0" tint="-0.24997000396251678"/>
      </top>
      <bottom style="thin"/>
    </border>
    <border>
      <left style="thin"/>
      <right style="thin">
        <color theme="0" tint="-0.24997000396251678"/>
      </right>
      <top style="thin"/>
      <bottom style="thin"/>
    </border>
    <border>
      <left style="thin">
        <color theme="0" tint="-0.24997000396251678"/>
      </left>
      <right style="thin"/>
      <top style="thin"/>
      <bottom style="thin"/>
    </border>
    <border>
      <left>
        <color indexed="63"/>
      </left>
      <right style="thin">
        <color theme="0" tint="-0.24997000396251678"/>
      </right>
      <top style="thin"/>
      <bottom style="thin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thin"/>
      <right style="thin">
        <color indexed="22"/>
      </right>
      <top style="thin"/>
      <bottom style="thin">
        <color theme="0" tint="-0.24997000396251678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indexed="22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 style="thin">
        <color indexed="22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>
        <color theme="0" tint="-0.149959996342659"/>
      </top>
      <bottom style="thin">
        <color theme="0" tint="-0.24997000396251678"/>
      </bottom>
    </border>
    <border>
      <left style="thin"/>
      <right style="thin">
        <color indexed="22"/>
      </right>
      <top>
        <color indexed="63"/>
      </top>
      <bottom style="thin">
        <color theme="0" tint="-0.149959996342659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149959996342659"/>
      </bottom>
    </border>
    <border>
      <left style="thin">
        <color indexed="22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theme="0" tint="-0.149959996342659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>
        <color indexed="63"/>
      </left>
      <right style="thin">
        <color theme="0" tint="-0.24997000396251678"/>
      </right>
      <top style="thin"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indexed="22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/>
      <right style="thin">
        <color indexed="22"/>
      </right>
      <top style="thin">
        <color theme="0" tint="-0.24997000396251678"/>
      </top>
      <bottom style="thin"/>
    </border>
    <border>
      <left style="thin">
        <color indexed="22"/>
      </left>
      <right style="thin">
        <color indexed="22"/>
      </right>
      <top style="thin">
        <color theme="0" tint="-0.24997000396251678"/>
      </top>
      <bottom style="thin"/>
    </border>
    <border>
      <left style="thin">
        <color indexed="22"/>
      </left>
      <right style="thin"/>
      <top style="thin">
        <color theme="0" tint="-0.24997000396251678"/>
      </top>
      <bottom style="thin"/>
    </border>
    <border>
      <left>
        <color indexed="63"/>
      </left>
      <right style="thin">
        <color theme="0" tint="-0.24997000396251678"/>
      </right>
      <top>
        <color indexed="63"/>
      </top>
      <bottom style="thin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55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55"/>
      </left>
      <right style="dashed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700039625167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dashed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ashed">
        <color theme="0" tint="-0.24993999302387238"/>
      </left>
      <right style="thin"/>
      <top style="thin">
        <color theme="0" tint="-0.24993999302387238"/>
      </top>
      <bottom style="thin">
        <color theme="0" tint="-0.24997000396251678"/>
      </bottom>
    </border>
    <border>
      <left style="thin"/>
      <right style="thin"/>
      <top>
        <color indexed="63"/>
      </top>
      <bottom style="thin">
        <color theme="0" tint="-0.2499700039625167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theme="0" tint="-0.24993999302387238"/>
      </top>
      <bottom>
        <color indexed="63"/>
      </bottom>
    </border>
    <border>
      <left style="dashed">
        <color theme="0" tint="-0.24993999302387238"/>
      </left>
      <right style="thin"/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dashed">
        <color theme="0" tint="-0.24993999302387238"/>
      </right>
      <top>
        <color indexed="63"/>
      </top>
      <bottom>
        <color indexed="63"/>
      </bottom>
    </border>
    <border>
      <left style="dashed">
        <color theme="0" tint="-0.24993999302387238"/>
      </left>
      <right style="thin"/>
      <top style="thin">
        <color theme="0" tint="-0.24997000396251678"/>
      </top>
      <bottom style="thin"/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/>
    </border>
    <border>
      <left>
        <color indexed="63"/>
      </left>
      <right style="dashed">
        <color theme="0" tint="-0.24993999302387238"/>
      </right>
      <top style="thin"/>
      <bottom style="thin"/>
    </border>
    <border>
      <left style="thin">
        <color indexed="55"/>
      </left>
      <right style="dashed">
        <color theme="0" tint="-0.24993999302387238"/>
      </right>
      <top style="thin"/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22"/>
      </left>
      <right style="thin">
        <color indexed="22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22"/>
      </left>
      <right style="thin"/>
      <top style="thin">
        <color theme="0" tint="-0.149959996342659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149959996342659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theme="0" tint="-0.149959996342659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>
        <color theme="0" tint="-0.24997000396251678"/>
      </right>
      <top style="thin">
        <color theme="0" tint="-0.2499399930238723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3999302387238"/>
      </top>
      <bottom style="thin">
        <color theme="0" tint="-0.2499700039625167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7000396251678"/>
      </bottom>
    </border>
    <border>
      <left style="thin"/>
      <right style="thin">
        <color indexed="22"/>
      </right>
      <top style="thin">
        <color theme="0" tint="-0.24997000396251678"/>
      </top>
      <bottom style="thin">
        <color theme="0" tint="-0.149959996342659"/>
      </bottom>
    </border>
    <border>
      <left style="thin">
        <color indexed="22"/>
      </left>
      <right style="thin">
        <color indexed="22"/>
      </right>
      <top style="thin">
        <color theme="0" tint="-0.24997000396251678"/>
      </top>
      <bottom style="thin">
        <color theme="0" tint="-0.149959996342659"/>
      </bottom>
    </border>
    <border>
      <left style="thin">
        <color indexed="22"/>
      </left>
      <right style="thin"/>
      <top style="thin">
        <color theme="0" tint="-0.24997000396251678"/>
      </top>
      <bottom style="thin">
        <color theme="0" tint="-0.149959996342659"/>
      </bottom>
    </border>
    <border>
      <left style="thin"/>
      <right style="thin"/>
      <top style="thin">
        <color theme="0" tint="-0.24997000396251678"/>
      </top>
      <bottom style="thin">
        <color theme="0" tint="-0.149959996342659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theme="0" tint="-0.149959996342659"/>
      </top>
      <bottom>
        <color indexed="63"/>
      </bottom>
    </border>
    <border>
      <left style="thin"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>
        <color theme="0" tint="-0.24997000396251678"/>
      </right>
      <top style="thin">
        <color theme="0" tint="-0.2499399930238723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3999302387238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theme="0" tint="-0.2499700039625167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7000396251678"/>
      </bottom>
    </border>
    <border>
      <left style="thin">
        <color indexed="22"/>
      </left>
      <right style="thin"/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>
        <color theme="0" tint="-0.149959996342659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indexed="22"/>
      </right>
      <top/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double"/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>
        <color theme="0" tint="-0.149959996342659"/>
      </right>
      <top style="double"/>
      <bottom style="thin"/>
    </border>
    <border>
      <left style="thin">
        <color theme="0" tint="-0.149959996342659"/>
      </left>
      <right>
        <color indexed="63"/>
      </right>
      <top>
        <color indexed="63"/>
      </top>
      <bottom style="thin"/>
    </border>
    <border>
      <left style="thin">
        <color theme="0" tint="-0.149959996342659"/>
      </left>
      <right style="double"/>
      <top style="double"/>
      <bottom style="thin"/>
    </border>
    <border>
      <left>
        <color indexed="63"/>
      </left>
      <right style="thin">
        <color theme="0" tint="-0.149959996342659"/>
      </right>
      <top style="double"/>
      <bottom style="thin"/>
    </border>
    <border>
      <left style="thin">
        <color indexed="22"/>
      </left>
      <right style="double"/>
      <top style="thin">
        <color indexed="22"/>
      </top>
      <bottom>
        <color indexed="63"/>
      </bottom>
    </border>
    <border>
      <left style="thin">
        <color indexed="22"/>
      </left>
      <right style="double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theme="0" tint="-0.149959996342659"/>
      </left>
      <right>
        <color indexed="63"/>
      </right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double"/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/>
      <right style="thin">
        <color theme="0" tint="-0.149959996342659"/>
      </right>
      <top style="thin"/>
      <bottom style="thin"/>
    </border>
    <border>
      <left style="double"/>
      <right style="thin">
        <color indexed="22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24993999302387238"/>
      </left>
      <right style="thin"/>
      <top style="thin"/>
      <bottom style="thin">
        <color indexed="22"/>
      </bottom>
    </border>
    <border>
      <left style="thin">
        <color theme="0" tint="-0.24993999302387238"/>
      </left>
      <right style="thin"/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/>
      <top style="thin">
        <color indexed="22"/>
      </top>
      <bottom style="double"/>
    </border>
    <border>
      <left style="thin"/>
      <right style="thin">
        <color theme="0" tint="-0.24993999302387238"/>
      </right>
      <top style="thin">
        <color indexed="22"/>
      </top>
      <bottom style="thin">
        <color indexed="22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>
        <color indexed="63"/>
      </top>
      <bottom style="double"/>
    </border>
    <border>
      <left style="thin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/>
      <top style="thin"/>
      <bottom style="thin">
        <color theme="0" tint="-0.24997000396251678"/>
      </bottom>
    </border>
    <border>
      <left style="thin"/>
      <right style="thin">
        <color theme="0" tint="-0.3499799966812134"/>
      </right>
      <top style="thin"/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>
        <color indexed="63"/>
      </left>
      <right style="thin"/>
      <top style="thin"/>
      <bottom style="thin">
        <color theme="0" tint="-0.3499799966812134"/>
      </bottom>
    </border>
    <border>
      <left style="thin"/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/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/>
    </border>
    <border>
      <left style="thin"/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/>
      <bottom style="thin"/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/>
    </border>
    <border>
      <left>
        <color indexed="63"/>
      </left>
      <right style="thin">
        <color theme="0" tint="-0.3499799966812134"/>
      </right>
      <top style="thin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indexed="22"/>
      </right>
      <top/>
      <bottom style="double"/>
    </border>
    <border>
      <left style="thin">
        <color indexed="22"/>
      </left>
      <right style="thin">
        <color indexed="22"/>
      </right>
      <top>
        <color indexed="63"/>
      </top>
      <bottom style="double"/>
    </border>
    <border>
      <left style="thin">
        <color indexed="22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>
        <color theme="0" tint="-0.3499799966812134"/>
      </right>
      <top>
        <color indexed="63"/>
      </top>
      <bottom style="double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/>
    </border>
    <border>
      <left style="thin"/>
      <right style="thin">
        <color theme="0" tint="-0.24997000396251678"/>
      </right>
      <top style="thin"/>
      <bottom style="thin">
        <color theme="0" tint="-0.24993999302387238"/>
      </bottom>
    </border>
    <border>
      <left style="thin"/>
      <right style="thin">
        <color theme="0" tint="-0.24997000396251678"/>
      </right>
      <top style="double"/>
      <bottom style="thin"/>
    </border>
    <border>
      <left style="thin">
        <color theme="0" tint="-0.24997000396251678"/>
      </left>
      <right style="thin">
        <color theme="0" tint="-0.24997000396251678"/>
      </right>
      <top style="double"/>
      <bottom style="thin"/>
    </border>
    <border>
      <left style="thin"/>
      <right style="thin">
        <color theme="0" tint="-0.3499799966812134"/>
      </right>
      <top style="double"/>
      <bottom style="thin"/>
    </border>
    <border>
      <left style="thin">
        <color theme="0" tint="-0.3499799966812134"/>
      </left>
      <right style="thin">
        <color theme="0" tint="-0.3499799966812134"/>
      </right>
      <top style="double"/>
      <bottom style="thin"/>
    </border>
    <border>
      <left style="thin">
        <color theme="0" tint="-0.3499799966812134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thin">
        <color theme="0" tint="-0.3499799966812134"/>
      </right>
      <top>
        <color indexed="63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 style="thin"/>
      <bottom style="thin">
        <color theme="0" tint="-0.24997000396251678"/>
      </bottom>
    </border>
    <border>
      <left style="thin"/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 style="thin">
        <color theme="0" tint="-0.3499799966812134"/>
      </bottom>
    </border>
    <border>
      <left style="thin"/>
      <right style="thin"/>
      <top style="thin">
        <color theme="0" tint="-0.24997000396251678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 style="thin"/>
      <top style="thin">
        <color theme="0" tint="-0.3499799966812134"/>
      </top>
      <bottom style="thin"/>
    </border>
    <border>
      <left>
        <color indexed="63"/>
      </left>
      <right style="thin">
        <color theme="0" tint="-0.3499799966812134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>
        <color theme="0" tint="-0.3499799966812134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theme="0" tint="-0.149959996342659"/>
      </left>
      <right style="thin"/>
      <top style="double"/>
      <bottom style="thin"/>
    </border>
    <border>
      <left style="thin">
        <color indexed="22"/>
      </left>
      <right style="thin"/>
      <top style="thin">
        <color indexed="22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5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7" fillId="33" borderId="13" xfId="0" applyNumberFormat="1" applyFont="1" applyFill="1" applyBorder="1" applyAlignment="1">
      <alignment vertical="center"/>
    </xf>
    <xf numFmtId="177" fontId="7" fillId="33" borderId="14" xfId="0" applyNumberFormat="1" applyFont="1" applyFill="1" applyBorder="1" applyAlignment="1">
      <alignment vertical="center"/>
    </xf>
    <xf numFmtId="177" fontId="3" fillId="34" borderId="0" xfId="0" applyNumberFormat="1" applyFont="1" applyFill="1" applyBorder="1" applyAlignment="1">
      <alignment vertical="center"/>
    </xf>
    <xf numFmtId="177" fontId="3" fillId="34" borderId="13" xfId="0" applyNumberFormat="1" applyFont="1" applyFill="1" applyBorder="1" applyAlignment="1">
      <alignment vertical="center"/>
    </xf>
    <xf numFmtId="177" fontId="3" fillId="34" borderId="12" xfId="0" applyNumberFormat="1" applyFont="1" applyFill="1" applyBorder="1" applyAlignment="1">
      <alignment vertical="center"/>
    </xf>
    <xf numFmtId="177" fontId="3" fillId="34" borderId="14" xfId="0" applyNumberFormat="1" applyFont="1" applyFill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7" fillId="33" borderId="15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77" fontId="3" fillId="0" borderId="0" xfId="0" applyNumberFormat="1" applyFont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49" applyNumberFormat="1" applyFont="1" applyFill="1" applyBorder="1" applyAlignment="1">
      <alignment horizontal="center" vertical="center"/>
      <protection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77" fontId="3" fillId="0" borderId="12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7" fontId="7" fillId="0" borderId="15" xfId="0" applyNumberFormat="1" applyFont="1" applyFill="1" applyBorder="1" applyAlignment="1">
      <alignment vertical="center"/>
    </xf>
    <xf numFmtId="0" fontId="7" fillId="35" borderId="18" xfId="0" applyFont="1" applyFill="1" applyBorder="1" applyAlignment="1">
      <alignment horizontal="center" vertical="center" textRotation="90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177" fontId="3" fillId="0" borderId="28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177" fontId="3" fillId="0" borderId="31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177" fontId="3" fillId="0" borderId="32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177" fontId="3" fillId="0" borderId="33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vertical="center"/>
    </xf>
    <xf numFmtId="177" fontId="3" fillId="0" borderId="27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177" fontId="3" fillId="34" borderId="29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177" fontId="4" fillId="33" borderId="35" xfId="0" applyNumberFormat="1" applyFont="1" applyFill="1" applyBorder="1" applyAlignment="1">
      <alignment vertical="center"/>
    </xf>
    <xf numFmtId="177" fontId="4" fillId="33" borderId="36" xfId="0" applyNumberFormat="1" applyFont="1" applyFill="1" applyBorder="1" applyAlignment="1">
      <alignment vertical="center"/>
    </xf>
    <xf numFmtId="177" fontId="7" fillId="33" borderId="37" xfId="0" applyNumberFormat="1" applyFont="1" applyFill="1" applyBorder="1" applyAlignment="1">
      <alignment vertical="center"/>
    </xf>
    <xf numFmtId="177" fontId="7" fillId="33" borderId="38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3" fillId="0" borderId="29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77" fontId="3" fillId="0" borderId="39" xfId="0" applyNumberFormat="1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vertical="center"/>
    </xf>
    <xf numFmtId="177" fontId="3" fillId="0" borderId="43" xfId="49" applyNumberFormat="1" applyFont="1" applyFill="1" applyBorder="1" applyAlignment="1">
      <alignment horizontal="right" vertical="center"/>
      <protection/>
    </xf>
    <xf numFmtId="177" fontId="3" fillId="0" borderId="44" xfId="49" applyNumberFormat="1" applyFont="1" applyFill="1" applyBorder="1" applyAlignment="1">
      <alignment horizontal="right" vertical="center"/>
      <protection/>
    </xf>
    <xf numFmtId="177" fontId="3" fillId="0" borderId="45" xfId="0" applyNumberFormat="1" applyFont="1" applyFill="1" applyBorder="1" applyAlignment="1">
      <alignment horizontal="right" vertical="center"/>
    </xf>
    <xf numFmtId="177" fontId="3" fillId="0" borderId="46" xfId="0" applyNumberFormat="1" applyFont="1" applyFill="1" applyBorder="1" applyAlignment="1">
      <alignment horizontal="right" vertical="center"/>
    </xf>
    <xf numFmtId="177" fontId="3" fillId="0" borderId="47" xfId="0" applyNumberFormat="1" applyFont="1" applyFill="1" applyBorder="1" applyAlignment="1">
      <alignment horizontal="right" vertical="center"/>
    </xf>
    <xf numFmtId="177" fontId="3" fillId="0" borderId="48" xfId="0" applyNumberFormat="1" applyFont="1" applyFill="1" applyBorder="1" applyAlignment="1">
      <alignment horizontal="right" vertical="center"/>
    </xf>
    <xf numFmtId="177" fontId="3" fillId="0" borderId="49" xfId="0" applyNumberFormat="1" applyFont="1" applyFill="1" applyBorder="1" applyAlignment="1">
      <alignment horizontal="right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vertical="center"/>
    </xf>
    <xf numFmtId="177" fontId="3" fillId="0" borderId="52" xfId="0" applyNumberFormat="1" applyFont="1" applyFill="1" applyBorder="1" applyAlignment="1">
      <alignment horizontal="right" vertical="center"/>
    </xf>
    <xf numFmtId="177" fontId="3" fillId="0" borderId="53" xfId="49" applyNumberFormat="1" applyFont="1" applyFill="1" applyBorder="1" applyAlignment="1">
      <alignment horizontal="right" vertical="center"/>
      <protection/>
    </xf>
    <xf numFmtId="177" fontId="3" fillId="0" borderId="54" xfId="49" applyNumberFormat="1" applyFont="1" applyFill="1" applyBorder="1" applyAlignment="1">
      <alignment horizontal="right" vertical="center"/>
      <protection/>
    </xf>
    <xf numFmtId="177" fontId="3" fillId="0" borderId="55" xfId="0" applyNumberFormat="1" applyFont="1" applyFill="1" applyBorder="1" applyAlignment="1">
      <alignment horizontal="right" vertical="center"/>
    </xf>
    <xf numFmtId="177" fontId="3" fillId="0" borderId="56" xfId="0" applyNumberFormat="1" applyFont="1" applyFill="1" applyBorder="1" applyAlignment="1">
      <alignment horizontal="right" vertical="center"/>
    </xf>
    <xf numFmtId="177" fontId="3" fillId="0" borderId="57" xfId="0" applyNumberFormat="1" applyFont="1" applyFill="1" applyBorder="1" applyAlignment="1">
      <alignment horizontal="right" vertical="center"/>
    </xf>
    <xf numFmtId="177" fontId="3" fillId="0" borderId="58" xfId="0" applyNumberFormat="1" applyFont="1" applyFill="1" applyBorder="1" applyAlignment="1">
      <alignment horizontal="right" vertical="center"/>
    </xf>
    <xf numFmtId="177" fontId="3" fillId="0" borderId="59" xfId="0" applyNumberFormat="1" applyFont="1" applyFill="1" applyBorder="1" applyAlignment="1">
      <alignment horizontal="right" vertical="center"/>
    </xf>
    <xf numFmtId="49" fontId="3" fillId="0" borderId="60" xfId="0" applyNumberFormat="1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vertical="center"/>
    </xf>
    <xf numFmtId="177" fontId="3" fillId="0" borderId="62" xfId="0" applyNumberFormat="1" applyFont="1" applyFill="1" applyBorder="1" applyAlignment="1">
      <alignment horizontal="right" vertical="center"/>
    </xf>
    <xf numFmtId="177" fontId="3" fillId="0" borderId="63" xfId="49" applyNumberFormat="1" applyFont="1" applyFill="1" applyBorder="1" applyAlignment="1">
      <alignment horizontal="right" vertical="center"/>
      <protection/>
    </xf>
    <xf numFmtId="177" fontId="3" fillId="0" borderId="39" xfId="49" applyNumberFormat="1" applyFont="1" applyFill="1" applyBorder="1" applyAlignment="1">
      <alignment horizontal="right" vertical="center"/>
      <protection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64" xfId="0" applyNumberFormat="1" applyFont="1" applyFill="1" applyBorder="1" applyAlignment="1">
      <alignment horizontal="right" vertical="center"/>
    </xf>
    <xf numFmtId="177" fontId="3" fillId="0" borderId="65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66" xfId="0" applyNumberFormat="1" applyFont="1" applyFill="1" applyBorder="1" applyAlignment="1">
      <alignment horizontal="right" vertical="center"/>
    </xf>
    <xf numFmtId="177" fontId="7" fillId="0" borderId="67" xfId="0" applyNumberFormat="1" applyFont="1" applyFill="1" applyBorder="1" applyAlignment="1">
      <alignment horizontal="right" vertical="center"/>
    </xf>
    <xf numFmtId="177" fontId="7" fillId="0" borderId="21" xfId="0" applyNumberFormat="1" applyFont="1" applyFill="1" applyBorder="1" applyAlignment="1">
      <alignment horizontal="right" vertical="center"/>
    </xf>
    <xf numFmtId="177" fontId="7" fillId="0" borderId="68" xfId="0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horizontal="right" vertical="center"/>
    </xf>
    <xf numFmtId="177" fontId="7" fillId="0" borderId="69" xfId="0" applyNumberFormat="1" applyFont="1" applyFill="1" applyBorder="1" applyAlignment="1">
      <alignment horizontal="right" vertical="center"/>
    </xf>
    <xf numFmtId="49" fontId="3" fillId="0" borderId="70" xfId="0" applyNumberFormat="1" applyFont="1" applyFill="1" applyBorder="1" applyAlignment="1">
      <alignment horizontal="center" vertical="center"/>
    </xf>
    <xf numFmtId="49" fontId="3" fillId="0" borderId="71" xfId="0" applyNumberFormat="1" applyFont="1" applyFill="1" applyBorder="1" applyAlignment="1">
      <alignment vertical="center"/>
    </xf>
    <xf numFmtId="177" fontId="3" fillId="36" borderId="72" xfId="0" applyNumberFormat="1" applyFont="1" applyFill="1" applyBorder="1" applyAlignment="1">
      <alignment horizontal="right" vertical="center"/>
    </xf>
    <xf numFmtId="177" fontId="3" fillId="36" borderId="43" xfId="0" applyNumberFormat="1" applyFont="1" applyFill="1" applyBorder="1" applyAlignment="1">
      <alignment horizontal="right" vertical="center"/>
    </xf>
    <xf numFmtId="177" fontId="3" fillId="36" borderId="44" xfId="0" applyNumberFormat="1" applyFont="1" applyFill="1" applyBorder="1" applyAlignment="1">
      <alignment horizontal="right" vertical="center"/>
    </xf>
    <xf numFmtId="177" fontId="3" fillId="36" borderId="12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73" xfId="0" applyNumberFormat="1" applyFont="1" applyFill="1" applyBorder="1" applyAlignment="1">
      <alignment horizontal="right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vertical="center"/>
    </xf>
    <xf numFmtId="177" fontId="3" fillId="0" borderId="74" xfId="0" applyNumberFormat="1" applyFont="1" applyFill="1" applyBorder="1" applyAlignment="1">
      <alignment horizontal="right" vertical="center"/>
    </xf>
    <xf numFmtId="177" fontId="3" fillId="0" borderId="75" xfId="0" applyNumberFormat="1" applyFont="1" applyFill="1" applyBorder="1" applyAlignment="1">
      <alignment horizontal="right" vertical="center"/>
    </xf>
    <xf numFmtId="177" fontId="3" fillId="0" borderId="76" xfId="0" applyNumberFormat="1" applyFont="1" applyFill="1" applyBorder="1" applyAlignment="1">
      <alignment horizontal="right" vertical="center"/>
    </xf>
    <xf numFmtId="177" fontId="3" fillId="0" borderId="77" xfId="0" applyNumberFormat="1" applyFont="1" applyFill="1" applyBorder="1" applyAlignment="1">
      <alignment horizontal="right" vertical="center"/>
    </xf>
    <xf numFmtId="177" fontId="3" fillId="0" borderId="74" xfId="35" applyNumberFormat="1" applyFont="1" applyFill="1" applyBorder="1" applyAlignment="1">
      <alignment horizontal="right" vertical="center"/>
    </xf>
    <xf numFmtId="177" fontId="3" fillId="0" borderId="75" xfId="35" applyNumberFormat="1" applyFont="1" applyFill="1" applyBorder="1" applyAlignment="1">
      <alignment horizontal="right" vertical="center"/>
    </xf>
    <xf numFmtId="177" fontId="3" fillId="0" borderId="76" xfId="35" applyNumberFormat="1" applyFont="1" applyFill="1" applyBorder="1" applyAlignment="1">
      <alignment horizontal="right" vertical="center"/>
    </xf>
    <xf numFmtId="177" fontId="3" fillId="0" borderId="78" xfId="0" applyNumberFormat="1" applyFont="1" applyFill="1" applyBorder="1" applyAlignment="1">
      <alignment horizontal="right" vertical="center"/>
    </xf>
    <xf numFmtId="177" fontId="3" fillId="0" borderId="79" xfId="35" applyNumberFormat="1" applyFont="1" applyFill="1" applyBorder="1" applyAlignment="1">
      <alignment horizontal="right" vertical="center"/>
    </xf>
    <xf numFmtId="177" fontId="3" fillId="0" borderId="80" xfId="35" applyNumberFormat="1" applyFont="1" applyFill="1" applyBorder="1" applyAlignment="1">
      <alignment horizontal="right" vertical="center"/>
    </xf>
    <xf numFmtId="177" fontId="3" fillId="0" borderId="81" xfId="35" applyNumberFormat="1" applyFont="1" applyFill="1" applyBorder="1" applyAlignment="1">
      <alignment horizontal="right" vertical="center"/>
    </xf>
    <xf numFmtId="177" fontId="3" fillId="0" borderId="82" xfId="0" applyNumberFormat="1" applyFont="1" applyFill="1" applyBorder="1" applyAlignment="1">
      <alignment horizontal="right" vertical="center"/>
    </xf>
    <xf numFmtId="177" fontId="7" fillId="0" borderId="83" xfId="0" applyNumberFormat="1" applyFont="1" applyFill="1" applyBorder="1" applyAlignment="1">
      <alignment horizontal="right" vertical="center"/>
    </xf>
    <xf numFmtId="177" fontId="7" fillId="0" borderId="84" xfId="0" applyNumberFormat="1" applyFont="1" applyFill="1" applyBorder="1" applyAlignment="1">
      <alignment horizontal="right" vertical="center"/>
    </xf>
    <xf numFmtId="177" fontId="7" fillId="0" borderId="85" xfId="0" applyNumberFormat="1" applyFont="1" applyFill="1" applyBorder="1" applyAlignment="1">
      <alignment horizontal="right" vertical="center"/>
    </xf>
    <xf numFmtId="177" fontId="7" fillId="0" borderId="22" xfId="0" applyNumberFormat="1" applyFont="1" applyFill="1" applyBorder="1" applyAlignment="1">
      <alignment horizontal="right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86" xfId="0" applyNumberFormat="1" applyFont="1" applyFill="1" applyBorder="1" applyAlignment="1">
      <alignment vertical="center"/>
    </xf>
    <xf numFmtId="177" fontId="3" fillId="0" borderId="87" xfId="0" applyNumberFormat="1" applyFont="1" applyFill="1" applyBorder="1" applyAlignment="1">
      <alignment horizontal="right" vertical="center"/>
    </xf>
    <xf numFmtId="177" fontId="3" fillId="0" borderId="88" xfId="0" applyNumberFormat="1" applyFont="1" applyFill="1" applyBorder="1" applyAlignment="1">
      <alignment horizontal="right" vertical="center"/>
    </xf>
    <xf numFmtId="177" fontId="3" fillId="0" borderId="89" xfId="0" applyNumberFormat="1" applyFont="1" applyFill="1" applyBorder="1" applyAlignment="1">
      <alignment horizontal="right" vertical="center"/>
    </xf>
    <xf numFmtId="177" fontId="3" fillId="0" borderId="90" xfId="0" applyNumberFormat="1" applyFont="1" applyFill="1" applyBorder="1" applyAlignment="1">
      <alignment horizontal="right" vertical="center"/>
    </xf>
    <xf numFmtId="49" fontId="3" fillId="0" borderId="91" xfId="0" applyNumberFormat="1" applyFont="1" applyFill="1" applyBorder="1" applyAlignment="1">
      <alignment vertical="center"/>
    </xf>
    <xf numFmtId="177" fontId="3" fillId="0" borderId="92" xfId="0" applyNumberFormat="1" applyFont="1" applyFill="1" applyBorder="1" applyAlignment="1">
      <alignment horizontal="right" vertical="center"/>
    </xf>
    <xf numFmtId="177" fontId="3" fillId="0" borderId="93" xfId="0" applyNumberFormat="1" applyFont="1" applyFill="1" applyBorder="1" applyAlignment="1">
      <alignment horizontal="right" vertical="center"/>
    </xf>
    <xf numFmtId="177" fontId="3" fillId="0" borderId="94" xfId="35" applyNumberFormat="1" applyFont="1" applyFill="1" applyBorder="1" applyAlignment="1">
      <alignment horizontal="right" vertical="center"/>
    </xf>
    <xf numFmtId="177" fontId="3" fillId="0" borderId="95" xfId="49" applyNumberFormat="1" applyFont="1" applyFill="1" applyBorder="1" applyAlignment="1">
      <alignment horizontal="right" vertical="center"/>
      <protection/>
    </xf>
    <xf numFmtId="177" fontId="3" fillId="0" borderId="96" xfId="49" applyNumberFormat="1" applyFont="1" applyFill="1" applyBorder="1" applyAlignment="1">
      <alignment horizontal="right" vertical="center"/>
      <protection/>
    </xf>
    <xf numFmtId="177" fontId="3" fillId="0" borderId="97" xfId="0" applyNumberFormat="1" applyFont="1" applyFill="1" applyBorder="1" applyAlignment="1">
      <alignment horizontal="right" vertical="center"/>
    </xf>
    <xf numFmtId="177" fontId="7" fillId="0" borderId="22" xfId="34" applyNumberFormat="1" applyFont="1" applyFill="1" applyBorder="1" applyAlignment="1">
      <alignment horizontal="right" vertical="center"/>
    </xf>
    <xf numFmtId="49" fontId="3" fillId="0" borderId="98" xfId="49" applyNumberFormat="1" applyFont="1" applyFill="1" applyBorder="1" applyAlignment="1">
      <alignment horizontal="center" vertical="center"/>
      <protection/>
    </xf>
    <xf numFmtId="49" fontId="3" fillId="0" borderId="99" xfId="0" applyNumberFormat="1" applyFont="1" applyFill="1" applyBorder="1" applyAlignment="1">
      <alignment vertical="center"/>
    </xf>
    <xf numFmtId="177" fontId="3" fillId="0" borderId="100" xfId="0" applyNumberFormat="1" applyFont="1" applyFill="1" applyBorder="1" applyAlignment="1">
      <alignment horizontal="right" vertical="center"/>
    </xf>
    <xf numFmtId="177" fontId="3" fillId="0" borderId="101" xfId="0" applyNumberFormat="1" applyFont="1" applyFill="1" applyBorder="1" applyAlignment="1">
      <alignment horizontal="right" vertical="center"/>
    </xf>
    <xf numFmtId="177" fontId="3" fillId="0" borderId="102" xfId="35" applyNumberFormat="1" applyFont="1" applyFill="1" applyBorder="1" applyAlignment="1">
      <alignment horizontal="right" vertical="center"/>
    </xf>
    <xf numFmtId="177" fontId="3" fillId="36" borderId="0" xfId="0" applyNumberFormat="1" applyFont="1" applyFill="1" applyBorder="1" applyAlignment="1">
      <alignment horizontal="right" vertical="center"/>
    </xf>
    <xf numFmtId="177" fontId="3" fillId="36" borderId="103" xfId="0" applyNumberFormat="1" applyFont="1" applyFill="1" applyBorder="1" applyAlignment="1">
      <alignment horizontal="right" vertical="center"/>
    </xf>
    <xf numFmtId="177" fontId="3" fillId="36" borderId="12" xfId="0" applyNumberFormat="1" applyFont="1" applyFill="1" applyBorder="1" applyAlignment="1">
      <alignment vertical="center"/>
    </xf>
    <xf numFmtId="49" fontId="3" fillId="0" borderId="104" xfId="0" applyNumberFormat="1" applyFont="1" applyFill="1" applyBorder="1" applyAlignment="1">
      <alignment vertical="center"/>
    </xf>
    <xf numFmtId="177" fontId="3" fillId="0" borderId="105" xfId="0" applyNumberFormat="1" applyFont="1" applyFill="1" applyBorder="1" applyAlignment="1">
      <alignment horizontal="right" vertical="center"/>
    </xf>
    <xf numFmtId="177" fontId="3" fillId="0" borderId="106" xfId="0" applyNumberFormat="1" applyFont="1" applyFill="1" applyBorder="1" applyAlignment="1">
      <alignment horizontal="right" vertical="center"/>
    </xf>
    <xf numFmtId="177" fontId="3" fillId="0" borderId="107" xfId="35" applyNumberFormat="1" applyFont="1" applyFill="1" applyBorder="1" applyAlignment="1">
      <alignment horizontal="right" vertical="center"/>
    </xf>
    <xf numFmtId="177" fontId="3" fillId="0" borderId="108" xfId="0" applyNumberFormat="1" applyFont="1" applyFill="1" applyBorder="1" applyAlignment="1">
      <alignment vertical="center"/>
    </xf>
    <xf numFmtId="177" fontId="3" fillId="0" borderId="104" xfId="0" applyNumberFormat="1" applyFont="1" applyFill="1" applyBorder="1" applyAlignment="1">
      <alignment horizontal="right" vertical="center"/>
    </xf>
    <xf numFmtId="177" fontId="3" fillId="0" borderId="109" xfId="0" applyNumberFormat="1" applyFont="1" applyFill="1" applyBorder="1" applyAlignment="1">
      <alignment horizontal="right" vertical="center"/>
    </xf>
    <xf numFmtId="177" fontId="3" fillId="0" borderId="110" xfId="35" applyNumberFormat="1" applyFont="1" applyFill="1" applyBorder="1" applyAlignment="1">
      <alignment horizontal="right" vertical="center"/>
    </xf>
    <xf numFmtId="177" fontId="3" fillId="0" borderId="1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36" borderId="105" xfId="0" applyNumberFormat="1" applyFont="1" applyFill="1" applyBorder="1" applyAlignment="1">
      <alignment horizontal="right" vertical="center"/>
    </xf>
    <xf numFmtId="177" fontId="3" fillId="36" borderId="106" xfId="0" applyNumberFormat="1" applyFont="1" applyFill="1" applyBorder="1" applyAlignment="1">
      <alignment horizontal="right" vertical="center"/>
    </xf>
    <xf numFmtId="177" fontId="3" fillId="36" borderId="112" xfId="35" applyNumberFormat="1" applyFont="1" applyFill="1" applyBorder="1" applyAlignment="1">
      <alignment horizontal="right" vertical="center"/>
    </xf>
    <xf numFmtId="49" fontId="3" fillId="0" borderId="98" xfId="0" applyNumberFormat="1" applyFont="1" applyFill="1" applyBorder="1" applyAlignment="1">
      <alignment horizontal="center" vertical="center"/>
    </xf>
    <xf numFmtId="177" fontId="3" fillId="0" borderId="105" xfId="35" applyNumberFormat="1" applyFont="1" applyFill="1" applyBorder="1" applyAlignment="1">
      <alignment horizontal="right" vertical="center"/>
    </xf>
    <xf numFmtId="177" fontId="3" fillId="0" borderId="106" xfId="35" applyNumberFormat="1" applyFont="1" applyFill="1" applyBorder="1" applyAlignment="1">
      <alignment horizontal="right" vertical="center"/>
    </xf>
    <xf numFmtId="177" fontId="3" fillId="0" borderId="113" xfId="0" applyNumberFormat="1" applyFont="1" applyFill="1" applyBorder="1" applyAlignment="1">
      <alignment horizontal="right" vertical="center"/>
    </xf>
    <xf numFmtId="177" fontId="3" fillId="0" borderId="114" xfId="0" applyNumberFormat="1" applyFont="1" applyFill="1" applyBorder="1" applyAlignment="1">
      <alignment horizontal="right" vertical="center"/>
    </xf>
    <xf numFmtId="177" fontId="3" fillId="0" borderId="59" xfId="0" applyNumberFormat="1" applyFont="1" applyFill="1" applyBorder="1" applyAlignment="1">
      <alignment vertical="center"/>
    </xf>
    <xf numFmtId="177" fontId="3" fillId="0" borderId="111" xfId="35" applyNumberFormat="1" applyFont="1" applyFill="1" applyBorder="1" applyAlignment="1">
      <alignment horizontal="right" vertical="center"/>
    </xf>
    <xf numFmtId="177" fontId="3" fillId="0" borderId="115" xfId="0" applyNumberFormat="1" applyFont="1" applyFill="1" applyBorder="1" applyAlignment="1">
      <alignment horizontal="right" vertical="center"/>
    </xf>
    <xf numFmtId="177" fontId="3" fillId="0" borderId="116" xfId="0" applyNumberFormat="1" applyFont="1" applyFill="1" applyBorder="1" applyAlignment="1">
      <alignment horizontal="right" vertical="center"/>
    </xf>
    <xf numFmtId="177" fontId="3" fillId="0" borderId="117" xfId="0" applyNumberFormat="1" applyFont="1" applyFill="1" applyBorder="1" applyAlignment="1">
      <alignment horizontal="right" vertical="center"/>
    </xf>
    <xf numFmtId="177" fontId="3" fillId="0" borderId="39" xfId="0" applyNumberFormat="1" applyFont="1" applyFill="1" applyBorder="1" applyAlignment="1">
      <alignment horizontal="right" vertical="center"/>
    </xf>
    <xf numFmtId="177" fontId="3" fillId="0" borderId="66" xfId="0" applyNumberFormat="1" applyFont="1" applyFill="1" applyBorder="1" applyAlignment="1">
      <alignment vertical="center"/>
    </xf>
    <xf numFmtId="177" fontId="7" fillId="0" borderId="118" xfId="0" applyNumberFormat="1" applyFont="1" applyFill="1" applyBorder="1" applyAlignment="1">
      <alignment horizontal="right" vertical="center"/>
    </xf>
    <xf numFmtId="177" fontId="7" fillId="0" borderId="22" xfId="35" applyNumberFormat="1" applyFont="1" applyFill="1" applyBorder="1" applyAlignment="1">
      <alignment horizontal="right" vertical="center"/>
    </xf>
    <xf numFmtId="177" fontId="7" fillId="0" borderId="22" xfId="0" applyNumberFormat="1" applyFont="1" applyFill="1" applyBorder="1" applyAlignment="1">
      <alignment vertical="center"/>
    </xf>
    <xf numFmtId="177" fontId="7" fillId="0" borderId="119" xfId="0" applyNumberFormat="1" applyFont="1" applyFill="1" applyBorder="1" applyAlignment="1">
      <alignment horizontal="right" vertical="center"/>
    </xf>
    <xf numFmtId="49" fontId="3" fillId="0" borderId="120" xfId="0" applyNumberFormat="1" applyFont="1" applyFill="1" applyBorder="1" applyAlignment="1">
      <alignment vertical="center"/>
    </xf>
    <xf numFmtId="177" fontId="3" fillId="0" borderId="48" xfId="35" applyNumberFormat="1" applyFont="1" applyFill="1" applyBorder="1" applyAlignment="1">
      <alignment horizontal="right" vertical="center"/>
    </xf>
    <xf numFmtId="177" fontId="3" fillId="0" borderId="45" xfId="0" applyNumberFormat="1" applyFont="1" applyFill="1" applyBorder="1" applyAlignment="1">
      <alignment vertical="center"/>
    </xf>
    <xf numFmtId="177" fontId="3" fillId="0" borderId="64" xfId="35" applyNumberFormat="1" applyFont="1" applyFill="1" applyBorder="1" applyAlignment="1">
      <alignment horizontal="right" vertical="center"/>
    </xf>
    <xf numFmtId="177" fontId="3" fillId="0" borderId="65" xfId="49" applyNumberFormat="1" applyFont="1" applyFill="1" applyBorder="1" applyAlignment="1">
      <alignment horizontal="right" vertical="center"/>
      <protection/>
    </xf>
    <xf numFmtId="177" fontId="3" fillId="0" borderId="14" xfId="35" applyNumberFormat="1" applyFont="1" applyFill="1" applyBorder="1" applyAlignment="1">
      <alignment horizontal="right" vertical="center"/>
    </xf>
    <xf numFmtId="177" fontId="7" fillId="0" borderId="121" xfId="0" applyNumberFormat="1" applyFont="1" applyFill="1" applyBorder="1" applyAlignment="1">
      <alignment horizontal="right" vertical="center"/>
    </xf>
    <xf numFmtId="177" fontId="7" fillId="0" borderId="122" xfId="0" applyNumberFormat="1" applyFont="1" applyFill="1" applyBorder="1" applyAlignment="1">
      <alignment horizontal="right" vertical="center"/>
    </xf>
    <xf numFmtId="49" fontId="3" fillId="0" borderId="123" xfId="0" applyNumberFormat="1" applyFont="1" applyFill="1" applyBorder="1" applyAlignment="1">
      <alignment vertical="center"/>
    </xf>
    <xf numFmtId="177" fontId="3" fillId="0" borderId="79" xfId="49" applyNumberFormat="1" applyFont="1" applyFill="1" applyBorder="1" applyAlignment="1">
      <alignment horizontal="right" vertical="center"/>
      <protection/>
    </xf>
    <xf numFmtId="177" fontId="3" fillId="0" borderId="80" xfId="49" applyNumberFormat="1" applyFont="1" applyFill="1" applyBorder="1" applyAlignment="1">
      <alignment horizontal="right" vertical="center"/>
      <protection/>
    </xf>
    <xf numFmtId="177" fontId="3" fillId="0" borderId="81" xfId="49" applyNumberFormat="1" applyFont="1" applyFill="1" applyBorder="1" applyAlignment="1">
      <alignment horizontal="right" vertical="center"/>
      <protection/>
    </xf>
    <xf numFmtId="177" fontId="3" fillId="0" borderId="124" xfId="0" applyNumberFormat="1" applyFont="1" applyFill="1" applyBorder="1" applyAlignment="1">
      <alignment horizontal="right" vertical="center"/>
    </xf>
    <xf numFmtId="177" fontId="3" fillId="34" borderId="125" xfId="49" applyNumberFormat="1" applyFont="1" applyFill="1" applyBorder="1" applyAlignment="1">
      <alignment horizontal="right" vertical="center"/>
      <protection/>
    </xf>
    <xf numFmtId="177" fontId="3" fillId="34" borderId="126" xfId="49" applyNumberFormat="1" applyFont="1" applyFill="1" applyBorder="1" applyAlignment="1">
      <alignment horizontal="right" vertical="center"/>
      <protection/>
    </xf>
    <xf numFmtId="177" fontId="3" fillId="34" borderId="127" xfId="49" applyNumberFormat="1" applyFont="1" applyFill="1" applyBorder="1" applyAlignment="1">
      <alignment horizontal="right" vertical="center"/>
      <protection/>
    </xf>
    <xf numFmtId="177" fontId="3" fillId="34" borderId="82" xfId="0" applyNumberFormat="1" applyFont="1" applyFill="1" applyBorder="1" applyAlignment="1">
      <alignment horizontal="right" vertical="center"/>
    </xf>
    <xf numFmtId="177" fontId="3" fillId="36" borderId="128" xfId="0" applyNumberFormat="1" applyFont="1" applyFill="1" applyBorder="1" applyAlignment="1">
      <alignment horizontal="right" vertical="center"/>
    </xf>
    <xf numFmtId="177" fontId="3" fillId="36" borderId="129" xfId="0" applyNumberFormat="1" applyFont="1" applyFill="1" applyBorder="1" applyAlignment="1">
      <alignment horizontal="right" vertical="center"/>
    </xf>
    <xf numFmtId="177" fontId="3" fillId="36" borderId="109" xfId="0" applyNumberFormat="1" applyFont="1" applyFill="1" applyBorder="1" applyAlignment="1">
      <alignment horizontal="right" vertical="center"/>
    </xf>
    <xf numFmtId="177" fontId="3" fillId="36" borderId="59" xfId="0" applyNumberFormat="1" applyFont="1" applyFill="1" applyBorder="1" applyAlignment="1">
      <alignment horizontal="right" vertical="center"/>
    </xf>
    <xf numFmtId="177" fontId="3" fillId="0" borderId="130" xfId="49" applyNumberFormat="1" applyFont="1" applyFill="1" applyBorder="1" applyAlignment="1">
      <alignment horizontal="right" vertical="center"/>
      <protection/>
    </xf>
    <xf numFmtId="177" fontId="3" fillId="0" borderId="131" xfId="49" applyNumberFormat="1" applyFont="1" applyFill="1" applyBorder="1" applyAlignment="1">
      <alignment horizontal="right" vertical="center"/>
      <protection/>
    </xf>
    <xf numFmtId="177" fontId="3" fillId="0" borderId="76" xfId="49" applyNumberFormat="1" applyFont="1" applyFill="1" applyBorder="1" applyAlignment="1">
      <alignment horizontal="right" vertical="center"/>
      <protection/>
    </xf>
    <xf numFmtId="177" fontId="3" fillId="0" borderId="92" xfId="49" applyNumberFormat="1" applyFont="1" applyFill="1" applyBorder="1" applyAlignment="1">
      <alignment horizontal="right" vertical="center"/>
      <protection/>
    </xf>
    <xf numFmtId="177" fontId="3" fillId="0" borderId="75" xfId="49" applyNumberFormat="1" applyFont="1" applyFill="1" applyBorder="1" applyAlignment="1">
      <alignment horizontal="right" vertical="center"/>
      <protection/>
    </xf>
    <xf numFmtId="177" fontId="3" fillId="0" borderId="92" xfId="35" applyNumberFormat="1" applyFont="1" applyFill="1" applyBorder="1" applyAlignment="1">
      <alignment horizontal="right" vertical="center"/>
    </xf>
    <xf numFmtId="177" fontId="3" fillId="0" borderId="132" xfId="35" applyNumberFormat="1" applyFont="1" applyFill="1" applyBorder="1" applyAlignment="1">
      <alignment horizontal="right" vertical="center"/>
    </xf>
    <xf numFmtId="177" fontId="3" fillId="0" borderId="133" xfId="0" applyNumberFormat="1" applyFont="1" applyFill="1" applyBorder="1" applyAlignment="1">
      <alignment horizontal="right" vertical="center"/>
    </xf>
    <xf numFmtId="177" fontId="3" fillId="0" borderId="134" xfId="0" applyNumberFormat="1" applyFont="1" applyFill="1" applyBorder="1" applyAlignment="1">
      <alignment horizontal="right" vertical="center"/>
    </xf>
    <xf numFmtId="177" fontId="3" fillId="0" borderId="135" xfId="0" applyNumberFormat="1" applyFont="1" applyFill="1" applyBorder="1" applyAlignment="1">
      <alignment horizontal="right" vertical="center"/>
    </xf>
    <xf numFmtId="177" fontId="3" fillId="0" borderId="136" xfId="35" applyNumberFormat="1" applyFont="1" applyFill="1" applyBorder="1" applyAlignment="1">
      <alignment horizontal="right" vertical="center"/>
    </xf>
    <xf numFmtId="177" fontId="3" fillId="0" borderId="137" xfId="49" applyNumberFormat="1" applyFont="1" applyFill="1" applyBorder="1" applyAlignment="1">
      <alignment horizontal="right" vertical="center"/>
      <protection/>
    </xf>
    <xf numFmtId="177" fontId="3" fillId="0" borderId="138" xfId="49" applyNumberFormat="1" applyFont="1" applyFill="1" applyBorder="1" applyAlignment="1">
      <alignment horizontal="right" vertical="center"/>
      <protection/>
    </xf>
    <xf numFmtId="177" fontId="3" fillId="0" borderId="139" xfId="0" applyNumberFormat="1" applyFont="1" applyFill="1" applyBorder="1" applyAlignment="1">
      <alignment horizontal="right" vertical="center"/>
    </xf>
    <xf numFmtId="177" fontId="3" fillId="0" borderId="140" xfId="0" applyNumberFormat="1" applyFont="1" applyFill="1" applyBorder="1" applyAlignment="1">
      <alignment horizontal="right" vertical="center"/>
    </xf>
    <xf numFmtId="177" fontId="7" fillId="0" borderId="47" xfId="0" applyNumberFormat="1" applyFont="1" applyFill="1" applyBorder="1" applyAlignment="1">
      <alignment horizontal="right" vertical="center"/>
    </xf>
    <xf numFmtId="177" fontId="7" fillId="0" borderId="48" xfId="0" applyNumberFormat="1" applyFont="1" applyFill="1" applyBorder="1" applyAlignment="1">
      <alignment horizontal="right" vertical="center"/>
    </xf>
    <xf numFmtId="177" fontId="3" fillId="0" borderId="12" xfId="34" applyNumberFormat="1" applyFont="1" applyFill="1" applyBorder="1" applyAlignment="1">
      <alignment horizontal="right" vertical="center"/>
    </xf>
    <xf numFmtId="49" fontId="3" fillId="0" borderId="141" xfId="0" applyNumberFormat="1" applyFont="1" applyFill="1" applyBorder="1" applyAlignment="1">
      <alignment horizontal="center" vertical="center"/>
    </xf>
    <xf numFmtId="177" fontId="3" fillId="0" borderId="142" xfId="0" applyNumberFormat="1" applyFont="1" applyFill="1" applyBorder="1" applyAlignment="1">
      <alignment horizontal="right" vertical="center"/>
    </xf>
    <xf numFmtId="177" fontId="3" fillId="0" borderId="59" xfId="34" applyNumberFormat="1" applyFont="1" applyFill="1" applyBorder="1" applyAlignment="1">
      <alignment horizontal="right" vertical="center"/>
    </xf>
    <xf numFmtId="177" fontId="3" fillId="0" borderId="143" xfId="0" applyNumberFormat="1" applyFont="1" applyFill="1" applyBorder="1" applyAlignment="1">
      <alignment horizontal="right" vertical="center"/>
    </xf>
    <xf numFmtId="177" fontId="3" fillId="36" borderId="111" xfId="0" applyNumberFormat="1" applyFont="1" applyFill="1" applyBorder="1" applyAlignment="1">
      <alignment horizontal="right" vertical="center"/>
    </xf>
    <xf numFmtId="177" fontId="3" fillId="36" borderId="142" xfId="0" applyNumberFormat="1" applyFont="1" applyFill="1" applyBorder="1" applyAlignment="1">
      <alignment horizontal="right" vertical="center"/>
    </xf>
    <xf numFmtId="177" fontId="3" fillId="36" borderId="12" xfId="34" applyNumberFormat="1" applyFont="1" applyFill="1" applyBorder="1" applyAlignment="1">
      <alignment horizontal="right" vertical="center"/>
    </xf>
    <xf numFmtId="177" fontId="3" fillId="0" borderId="53" xfId="0" applyNumberFormat="1" applyFont="1" applyFill="1" applyBorder="1" applyAlignment="1">
      <alignment horizontal="right" vertical="center"/>
    </xf>
    <xf numFmtId="177" fontId="3" fillId="0" borderId="54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vertical="center"/>
    </xf>
    <xf numFmtId="177" fontId="3" fillId="0" borderId="14" xfId="49" applyNumberFormat="1" applyFont="1" applyFill="1" applyBorder="1" applyAlignment="1">
      <alignment horizontal="right" vertical="center"/>
      <protection/>
    </xf>
    <xf numFmtId="177" fontId="3" fillId="0" borderId="66" xfId="34" applyNumberFormat="1" applyFont="1" applyFill="1" applyBorder="1" applyAlignment="1">
      <alignment horizontal="right" vertical="center"/>
    </xf>
    <xf numFmtId="177" fontId="7" fillId="0" borderId="83" xfId="35" applyNumberFormat="1" applyFont="1" applyFill="1" applyBorder="1" applyAlignment="1">
      <alignment horizontal="right" vertical="center"/>
    </xf>
    <xf numFmtId="177" fontId="7" fillId="0" borderId="84" xfId="35" applyNumberFormat="1" applyFont="1" applyFill="1" applyBorder="1" applyAlignment="1">
      <alignment horizontal="right" vertical="center"/>
    </xf>
    <xf numFmtId="177" fontId="7" fillId="0" borderId="85" xfId="35" applyNumberFormat="1" applyFont="1" applyFill="1" applyBorder="1" applyAlignment="1">
      <alignment horizontal="right" vertical="center"/>
    </xf>
    <xf numFmtId="49" fontId="3" fillId="0" borderId="51" xfId="49" applyNumberFormat="1" applyFont="1" applyFill="1" applyBorder="1" applyAlignment="1">
      <alignment horizontal="center" vertical="center"/>
      <protection/>
    </xf>
    <xf numFmtId="177" fontId="3" fillId="0" borderId="43" xfId="0" applyNumberFormat="1" applyFont="1" applyFill="1" applyBorder="1" applyAlignment="1">
      <alignment horizontal="right" vertical="center"/>
    </xf>
    <xf numFmtId="177" fontId="3" fillId="0" borderId="144" xfId="35" applyNumberFormat="1" applyFont="1" applyFill="1" applyBorder="1" applyAlignment="1">
      <alignment horizontal="right" vertical="center"/>
    </xf>
    <xf numFmtId="177" fontId="3" fillId="0" borderId="145" xfId="49" applyNumberFormat="1" applyFont="1" applyFill="1" applyBorder="1" applyAlignment="1">
      <alignment horizontal="right" vertical="center"/>
      <protection/>
    </xf>
    <xf numFmtId="177" fontId="3" fillId="0" borderId="146" xfId="49" applyNumberFormat="1" applyFont="1" applyFill="1" applyBorder="1" applyAlignment="1">
      <alignment horizontal="right" vertical="center"/>
      <protection/>
    </xf>
    <xf numFmtId="49" fontId="3" fillId="0" borderId="71" xfId="0" applyNumberFormat="1" applyFont="1" applyFill="1" applyBorder="1" applyAlignment="1">
      <alignment horizontal="center" vertical="center"/>
    </xf>
    <xf numFmtId="177" fontId="3" fillId="0" borderId="72" xfId="35" applyNumberFormat="1" applyFont="1" applyFill="1" applyBorder="1" applyAlignment="1">
      <alignment horizontal="right" vertical="center"/>
    </xf>
    <xf numFmtId="177" fontId="3" fillId="36" borderId="147" xfId="0" applyNumberFormat="1" applyFont="1" applyFill="1" applyBorder="1" applyAlignment="1">
      <alignment horizontal="right" vertical="center"/>
    </xf>
    <xf numFmtId="177" fontId="3" fillId="36" borderId="148" xfId="0" applyNumberFormat="1" applyFont="1" applyFill="1" applyBorder="1" applyAlignment="1">
      <alignment horizontal="right" vertical="center"/>
    </xf>
    <xf numFmtId="177" fontId="3" fillId="36" borderId="112" xfId="0" applyNumberFormat="1" applyFont="1" applyFill="1" applyBorder="1" applyAlignment="1">
      <alignment horizontal="right" vertical="center"/>
    </xf>
    <xf numFmtId="177" fontId="3" fillId="0" borderId="149" xfId="35" applyNumberFormat="1" applyFont="1" applyFill="1" applyBorder="1" applyAlignment="1">
      <alignment horizontal="right" vertical="center"/>
    </xf>
    <xf numFmtId="177" fontId="3" fillId="0" borderId="150" xfId="35" applyNumberFormat="1" applyFont="1" applyFill="1" applyBorder="1" applyAlignment="1">
      <alignment horizontal="right" vertical="center"/>
    </xf>
    <xf numFmtId="177" fontId="3" fillId="0" borderId="151" xfId="49" applyNumberFormat="1" applyFont="1" applyFill="1" applyBorder="1" applyAlignment="1">
      <alignment horizontal="right" vertical="center"/>
      <protection/>
    </xf>
    <xf numFmtId="177" fontId="3" fillId="0" borderId="150" xfId="49" applyNumberFormat="1" applyFont="1" applyFill="1" applyBorder="1" applyAlignment="1">
      <alignment horizontal="right" vertical="center"/>
      <protection/>
    </xf>
    <xf numFmtId="49" fontId="3" fillId="0" borderId="152" xfId="0" applyNumberFormat="1" applyFont="1" applyFill="1" applyBorder="1" applyAlignment="1">
      <alignment horizontal="center" vertical="center"/>
    </xf>
    <xf numFmtId="49" fontId="3" fillId="0" borderId="152" xfId="0" applyNumberFormat="1" applyFont="1" applyFill="1" applyBorder="1" applyAlignment="1">
      <alignment vertical="center"/>
    </xf>
    <xf numFmtId="177" fontId="7" fillId="0" borderId="18" xfId="34" applyNumberFormat="1" applyFont="1" applyFill="1" applyBorder="1" applyAlignment="1">
      <alignment horizontal="right" vertical="center"/>
    </xf>
    <xf numFmtId="177" fontId="3" fillId="0" borderId="44" xfId="0" applyNumberFormat="1" applyFont="1" applyFill="1" applyBorder="1" applyAlignment="1">
      <alignment horizontal="right" vertical="center"/>
    </xf>
    <xf numFmtId="49" fontId="3" fillId="0" borderId="60" xfId="0" applyNumberFormat="1" applyFont="1" applyFill="1" applyBorder="1" applyAlignment="1">
      <alignment vertical="center"/>
    </xf>
    <xf numFmtId="177" fontId="3" fillId="0" borderId="153" xfId="35" applyNumberFormat="1" applyFont="1" applyFill="1" applyBorder="1" applyAlignment="1">
      <alignment horizontal="right" vertical="center"/>
    </xf>
    <xf numFmtId="177" fontId="3" fillId="0" borderId="154" xfId="0" applyNumberFormat="1" applyFont="1" applyFill="1" applyBorder="1" applyAlignment="1">
      <alignment horizontal="right" vertical="center"/>
    </xf>
    <xf numFmtId="177" fontId="3" fillId="0" borderId="155" xfId="0" applyNumberFormat="1" applyFont="1" applyFill="1" applyBorder="1" applyAlignment="1">
      <alignment horizontal="right" vertical="center"/>
    </xf>
    <xf numFmtId="177" fontId="3" fillId="0" borderId="6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 applyProtection="1">
      <alignment horizontal="right" vertical="center" wrapText="1"/>
      <protection locked="0"/>
    </xf>
    <xf numFmtId="177" fontId="3" fillId="0" borderId="125" xfId="35" applyNumberFormat="1" applyFont="1" applyFill="1" applyBorder="1" applyAlignment="1">
      <alignment horizontal="right" vertical="center"/>
    </xf>
    <xf numFmtId="177" fontId="3" fillId="0" borderId="126" xfId="49" applyNumberFormat="1" applyFont="1" applyFill="1" applyBorder="1" applyAlignment="1">
      <alignment horizontal="right" vertical="center"/>
      <protection/>
    </xf>
    <xf numFmtId="177" fontId="3" fillId="0" borderId="156" xfId="49" applyNumberFormat="1" applyFont="1" applyFill="1" applyBorder="1" applyAlignment="1">
      <alignment horizontal="right" vertical="center"/>
      <protection/>
    </xf>
    <xf numFmtId="49" fontId="3" fillId="0" borderId="41" xfId="0" applyNumberFormat="1" applyFont="1" applyFill="1" applyBorder="1" applyAlignment="1">
      <alignment vertical="center"/>
    </xf>
    <xf numFmtId="177" fontId="7" fillId="0" borderId="157" xfId="0" applyNumberFormat="1" applyFont="1" applyFill="1" applyBorder="1" applyAlignment="1">
      <alignment horizontal="right" vertical="center"/>
    </xf>
    <xf numFmtId="177" fontId="7" fillId="0" borderId="158" xfId="0" applyNumberFormat="1" applyFont="1" applyFill="1" applyBorder="1" applyAlignment="1">
      <alignment horizontal="right" vertical="center"/>
    </xf>
    <xf numFmtId="177" fontId="7" fillId="0" borderId="159" xfId="0" applyNumberFormat="1" applyFont="1" applyFill="1" applyBorder="1" applyAlignment="1">
      <alignment horizontal="right" vertical="center"/>
    </xf>
    <xf numFmtId="177" fontId="7" fillId="0" borderId="160" xfId="34" applyNumberFormat="1" applyFont="1" applyFill="1" applyBorder="1" applyAlignment="1">
      <alignment horizontal="right" vertical="center"/>
    </xf>
    <xf numFmtId="49" fontId="3" fillId="0" borderId="70" xfId="0" applyNumberFormat="1" applyFont="1" applyFill="1" applyBorder="1" applyAlignment="1">
      <alignment vertical="center"/>
    </xf>
    <xf numFmtId="0" fontId="3" fillId="0" borderId="161" xfId="0" applyFont="1" applyFill="1" applyBorder="1" applyAlignment="1">
      <alignment horizontal="right" vertical="center"/>
    </xf>
    <xf numFmtId="177" fontId="3" fillId="0" borderId="108" xfId="0" applyNumberFormat="1" applyFont="1" applyFill="1" applyBorder="1" applyAlignment="1">
      <alignment horizontal="right" vertical="center"/>
    </xf>
    <xf numFmtId="0" fontId="7" fillId="35" borderId="162" xfId="0" applyFont="1" applyFill="1" applyBorder="1" applyAlignment="1">
      <alignment horizontal="center" vertical="center"/>
    </xf>
    <xf numFmtId="49" fontId="7" fillId="35" borderId="163" xfId="0" applyNumberFormat="1" applyFont="1" applyFill="1" applyBorder="1" applyAlignment="1">
      <alignment horizontal="center" vertical="center"/>
    </xf>
    <xf numFmtId="0" fontId="3" fillId="35" borderId="162" xfId="0" applyFont="1" applyFill="1" applyBorder="1" applyAlignment="1">
      <alignment horizontal="center" vertical="center"/>
    </xf>
    <xf numFmtId="0" fontId="3" fillId="35" borderId="163" xfId="0" applyFont="1" applyFill="1" applyBorder="1" applyAlignment="1">
      <alignment horizontal="center" vertical="center"/>
    </xf>
    <xf numFmtId="0" fontId="3" fillId="35" borderId="163" xfId="49" applyFont="1" applyFill="1" applyBorder="1" applyAlignment="1">
      <alignment horizontal="center" vertical="center"/>
      <protection/>
    </xf>
    <xf numFmtId="177" fontId="7" fillId="33" borderId="64" xfId="0" applyNumberFormat="1" applyFont="1" applyFill="1" applyBorder="1" applyAlignment="1">
      <alignment horizontal="right" vertical="center"/>
    </xf>
    <xf numFmtId="177" fontId="7" fillId="33" borderId="65" xfId="0" applyNumberFormat="1" applyFont="1" applyFill="1" applyBorder="1" applyAlignment="1">
      <alignment horizontal="right" vertical="center"/>
    </xf>
    <xf numFmtId="177" fontId="7" fillId="33" borderId="13" xfId="0" applyNumberFormat="1" applyFont="1" applyFill="1" applyBorder="1" applyAlignment="1">
      <alignment horizontal="right" vertical="center"/>
    </xf>
    <xf numFmtId="177" fontId="7" fillId="33" borderId="15" xfId="0" applyNumberFormat="1" applyFont="1" applyFill="1" applyBorder="1" applyAlignment="1">
      <alignment horizontal="right" vertical="center"/>
    </xf>
    <xf numFmtId="177" fontId="7" fillId="33" borderId="14" xfId="0" applyNumberFormat="1" applyFont="1" applyFill="1" applyBorder="1" applyAlignment="1">
      <alignment horizontal="right" vertical="center"/>
    </xf>
    <xf numFmtId="177" fontId="3" fillId="0" borderId="164" xfId="0" applyNumberFormat="1" applyFont="1" applyFill="1" applyBorder="1" applyAlignment="1">
      <alignment vertical="center"/>
    </xf>
    <xf numFmtId="177" fontId="3" fillId="0" borderId="165" xfId="0" applyNumberFormat="1" applyFont="1" applyFill="1" applyBorder="1" applyAlignment="1">
      <alignment vertical="center"/>
    </xf>
    <xf numFmtId="177" fontId="7" fillId="0" borderId="166" xfId="0" applyNumberFormat="1" applyFont="1" applyFill="1" applyBorder="1" applyAlignment="1">
      <alignment vertical="center"/>
    </xf>
    <xf numFmtId="177" fontId="7" fillId="0" borderId="167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0" fontId="3" fillId="0" borderId="164" xfId="0" applyFont="1" applyBorder="1" applyAlignment="1">
      <alignment horizontal="center" vertical="center"/>
    </xf>
    <xf numFmtId="0" fontId="3" fillId="0" borderId="165" xfId="0" applyFont="1" applyBorder="1" applyAlignment="1">
      <alignment vertical="center"/>
    </xf>
    <xf numFmtId="177" fontId="3" fillId="0" borderId="168" xfId="0" applyNumberFormat="1" applyFont="1" applyBorder="1" applyAlignment="1">
      <alignment vertical="center"/>
    </xf>
    <xf numFmtId="177" fontId="3" fillId="0" borderId="165" xfId="0" applyNumberFormat="1" applyFont="1" applyBorder="1" applyAlignment="1">
      <alignment vertical="center"/>
    </xf>
    <xf numFmtId="177" fontId="3" fillId="0" borderId="168" xfId="0" applyNumberFormat="1" applyFont="1" applyFill="1" applyBorder="1" applyAlignment="1">
      <alignment vertical="center"/>
    </xf>
    <xf numFmtId="177" fontId="7" fillId="0" borderId="169" xfId="0" applyNumberFormat="1" applyFont="1" applyFill="1" applyBorder="1" applyAlignment="1">
      <alignment vertical="center"/>
    </xf>
    <xf numFmtId="177" fontId="3" fillId="0" borderId="170" xfId="0" applyNumberFormat="1" applyFont="1" applyFill="1" applyBorder="1" applyAlignment="1">
      <alignment vertical="center"/>
    </xf>
    <xf numFmtId="0" fontId="3" fillId="0" borderId="164" xfId="0" applyFont="1" applyFill="1" applyBorder="1" applyAlignment="1">
      <alignment horizontal="center" vertical="center"/>
    </xf>
    <xf numFmtId="0" fontId="3" fillId="0" borderId="165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 wrapText="1"/>
    </xf>
    <xf numFmtId="0" fontId="7" fillId="0" borderId="122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77" fontId="7" fillId="35" borderId="18" xfId="0" applyNumberFormat="1" applyFont="1" applyFill="1" applyBorder="1" applyAlignment="1">
      <alignment horizontal="center" vertical="center"/>
    </xf>
    <xf numFmtId="49" fontId="3" fillId="0" borderId="171" xfId="0" applyNumberFormat="1" applyFont="1" applyFill="1" applyBorder="1" applyAlignment="1">
      <alignment horizontal="center" vertical="center"/>
    </xf>
    <xf numFmtId="49" fontId="3" fillId="0" borderId="167" xfId="0" applyNumberFormat="1" applyFont="1" applyFill="1" applyBorder="1" applyAlignment="1">
      <alignment vertical="center" wrapText="1"/>
    </xf>
    <xf numFmtId="49" fontId="3" fillId="0" borderId="160" xfId="0" applyNumberFormat="1" applyFont="1" applyFill="1" applyBorder="1" applyAlignment="1">
      <alignment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6" fontId="5" fillId="0" borderId="24" xfId="0" applyNumberFormat="1" applyFont="1" applyBorder="1" applyAlignment="1">
      <alignment vertical="center"/>
    </xf>
    <xf numFmtId="177" fontId="5" fillId="0" borderId="172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0" fontId="5" fillId="0" borderId="165" xfId="0" applyFont="1" applyBorder="1" applyAlignment="1">
      <alignment vertical="center"/>
    </xf>
    <xf numFmtId="177" fontId="5" fillId="0" borderId="170" xfId="0" applyNumberFormat="1" applyFont="1" applyBorder="1" applyAlignment="1">
      <alignment vertical="center"/>
    </xf>
    <xf numFmtId="177" fontId="5" fillId="0" borderId="173" xfId="0" applyNumberFormat="1" applyFont="1" applyBorder="1" applyAlignment="1">
      <alignment vertical="center"/>
    </xf>
    <xf numFmtId="177" fontId="5" fillId="0" borderId="174" xfId="0" applyNumberFormat="1" applyFont="1" applyBorder="1" applyAlignment="1">
      <alignment vertical="center"/>
    </xf>
    <xf numFmtId="177" fontId="5" fillId="0" borderId="175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176" xfId="0" applyNumberFormat="1" applyFont="1" applyBorder="1" applyAlignment="1">
      <alignment vertical="center"/>
    </xf>
    <xf numFmtId="177" fontId="5" fillId="0" borderId="177" xfId="0" applyNumberFormat="1" applyFont="1" applyBorder="1" applyAlignment="1">
      <alignment vertical="center"/>
    </xf>
    <xf numFmtId="177" fontId="5" fillId="0" borderId="178" xfId="0" applyNumberFormat="1" applyFont="1" applyBorder="1" applyAlignment="1">
      <alignment vertical="center"/>
    </xf>
    <xf numFmtId="177" fontId="5" fillId="0" borderId="179" xfId="0" applyNumberFormat="1" applyFont="1" applyBorder="1" applyAlignment="1">
      <alignment vertical="center"/>
    </xf>
    <xf numFmtId="0" fontId="5" fillId="0" borderId="152" xfId="0" applyFont="1" applyFill="1" applyBorder="1" applyAlignment="1">
      <alignment vertical="center"/>
    </xf>
    <xf numFmtId="177" fontId="5" fillId="0" borderId="180" xfId="0" applyNumberFormat="1" applyFont="1" applyBorder="1" applyAlignment="1">
      <alignment vertical="center"/>
    </xf>
    <xf numFmtId="177" fontId="5" fillId="0" borderId="181" xfId="0" applyNumberFormat="1" applyFont="1" applyBorder="1" applyAlignment="1">
      <alignment vertical="center"/>
    </xf>
    <xf numFmtId="177" fontId="5" fillId="0" borderId="182" xfId="0" applyNumberFormat="1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77" fontId="5" fillId="0" borderId="169" xfId="0" applyNumberFormat="1" applyFont="1" applyBorder="1" applyAlignment="1">
      <alignment vertical="center"/>
    </xf>
    <xf numFmtId="176" fontId="4" fillId="0" borderId="183" xfId="0" applyNumberFormat="1" applyFont="1" applyBorder="1" applyAlignment="1">
      <alignment vertical="center"/>
    </xf>
    <xf numFmtId="177" fontId="4" fillId="0" borderId="184" xfId="0" applyNumberFormat="1" applyFont="1" applyBorder="1" applyAlignment="1">
      <alignment vertical="center"/>
    </xf>
    <xf numFmtId="177" fontId="4" fillId="0" borderId="185" xfId="0" applyNumberFormat="1" applyFont="1" applyBorder="1" applyAlignment="1">
      <alignment vertical="center"/>
    </xf>
    <xf numFmtId="177" fontId="4" fillId="0" borderId="186" xfId="0" applyNumberFormat="1" applyFont="1" applyBorder="1" applyAlignment="1">
      <alignment vertical="center"/>
    </xf>
    <xf numFmtId="177" fontId="4" fillId="0" borderId="187" xfId="0" applyNumberFormat="1" applyFont="1" applyBorder="1" applyAlignment="1">
      <alignment vertical="center"/>
    </xf>
    <xf numFmtId="177" fontId="5" fillId="0" borderId="188" xfId="0" applyNumberFormat="1" applyFont="1" applyBorder="1" applyAlignment="1">
      <alignment vertical="center"/>
    </xf>
    <xf numFmtId="177" fontId="5" fillId="0" borderId="189" xfId="0" applyNumberFormat="1" applyFont="1" applyBorder="1" applyAlignment="1">
      <alignment vertical="center"/>
    </xf>
    <xf numFmtId="176" fontId="5" fillId="0" borderId="190" xfId="0" applyNumberFormat="1" applyFont="1" applyBorder="1" applyAlignment="1">
      <alignment vertical="center"/>
    </xf>
    <xf numFmtId="177" fontId="5" fillId="0" borderId="191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7" fontId="4" fillId="0" borderId="192" xfId="0" applyNumberFormat="1" applyFont="1" applyBorder="1" applyAlignment="1">
      <alignment vertical="center"/>
    </xf>
    <xf numFmtId="177" fontId="4" fillId="0" borderId="193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176" fontId="5" fillId="35" borderId="83" xfId="0" applyNumberFormat="1" applyFont="1" applyFill="1" applyBorder="1" applyAlignment="1">
      <alignment horizontal="center" vertical="center"/>
    </xf>
    <xf numFmtId="176" fontId="5" fillId="35" borderId="84" xfId="0" applyNumberFormat="1" applyFont="1" applyFill="1" applyBorder="1" applyAlignment="1">
      <alignment horizontal="center" vertical="center"/>
    </xf>
    <xf numFmtId="176" fontId="5" fillId="35" borderId="194" xfId="0" applyNumberFormat="1" applyFont="1" applyFill="1" applyBorder="1" applyAlignment="1">
      <alignment horizontal="center" vertical="center"/>
    </xf>
    <xf numFmtId="177" fontId="4" fillId="33" borderId="121" xfId="0" applyNumberFormat="1" applyFont="1" applyFill="1" applyBorder="1" applyAlignment="1">
      <alignment vertical="center"/>
    </xf>
    <xf numFmtId="177" fontId="4" fillId="33" borderId="195" xfId="0" applyNumberFormat="1" applyFont="1" applyFill="1" applyBorder="1" applyAlignment="1">
      <alignment vertical="center"/>
    </xf>
    <xf numFmtId="177" fontId="4" fillId="33" borderId="196" xfId="0" applyNumberFormat="1" applyFont="1" applyFill="1" applyBorder="1" applyAlignment="1">
      <alignment vertical="center"/>
    </xf>
    <xf numFmtId="177" fontId="4" fillId="33" borderId="197" xfId="0" applyNumberFormat="1" applyFont="1" applyFill="1" applyBorder="1" applyAlignment="1">
      <alignment vertical="center"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0" fontId="4" fillId="0" borderId="183" xfId="0" applyFont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7" fontId="4" fillId="0" borderId="198" xfId="0" applyNumberFormat="1" applyFont="1" applyFill="1" applyBorder="1" applyAlignment="1">
      <alignment vertical="center"/>
    </xf>
    <xf numFmtId="0" fontId="4" fillId="0" borderId="199" xfId="0" applyFont="1" applyBorder="1" applyAlignment="1">
      <alignment vertical="center"/>
    </xf>
    <xf numFmtId="177" fontId="4" fillId="0" borderId="200" xfId="0" applyNumberFormat="1" applyFont="1" applyFill="1" applyBorder="1" applyAlignment="1">
      <alignment vertical="center"/>
    </xf>
    <xf numFmtId="177" fontId="4" fillId="0" borderId="201" xfId="0" applyNumberFormat="1" applyFont="1" applyBorder="1" applyAlignment="1">
      <alignment vertical="center"/>
    </xf>
    <xf numFmtId="0" fontId="4" fillId="35" borderId="122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5" fillId="0" borderId="202" xfId="0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203" xfId="0" applyFont="1" applyBorder="1" applyAlignment="1">
      <alignment vertical="center"/>
    </xf>
    <xf numFmtId="0" fontId="5" fillId="0" borderId="203" xfId="0" applyFont="1" applyBorder="1" applyAlignment="1">
      <alignment vertical="center"/>
    </xf>
    <xf numFmtId="49" fontId="7" fillId="35" borderId="18" xfId="0" applyNumberFormat="1" applyFont="1" applyFill="1" applyBorder="1" applyAlignment="1">
      <alignment vertical="center"/>
    </xf>
    <xf numFmtId="0" fontId="4" fillId="33" borderId="15" xfId="0" applyFont="1" applyFill="1" applyBorder="1" applyAlignment="1">
      <alignment vertical="center" wrapText="1"/>
    </xf>
    <xf numFmtId="0" fontId="13" fillId="0" borderId="204" xfId="0" applyFont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205" xfId="0" applyNumberFormat="1" applyFont="1" applyFill="1" applyBorder="1" applyAlignment="1">
      <alignment vertical="center"/>
    </xf>
    <xf numFmtId="0" fontId="13" fillId="0" borderId="206" xfId="0" applyFont="1" applyBorder="1" applyAlignment="1">
      <alignment vertical="center"/>
    </xf>
    <xf numFmtId="0" fontId="12" fillId="0" borderId="207" xfId="0" applyFont="1" applyBorder="1" applyAlignment="1">
      <alignment vertical="center"/>
    </xf>
    <xf numFmtId="0" fontId="14" fillId="0" borderId="206" xfId="0" applyFont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208" xfId="0" applyNumberFormat="1" applyFont="1" applyFill="1" applyBorder="1" applyAlignment="1">
      <alignment vertical="center"/>
    </xf>
    <xf numFmtId="3" fontId="7" fillId="0" borderId="162" xfId="0" applyNumberFormat="1" applyFont="1" applyFill="1" applyBorder="1" applyAlignment="1">
      <alignment vertical="center"/>
    </xf>
    <xf numFmtId="0" fontId="3" fillId="0" borderId="166" xfId="0" applyFont="1" applyBorder="1" applyAlignment="1">
      <alignment horizontal="right" vertical="center" wrapText="1"/>
    </xf>
    <xf numFmtId="0" fontId="12" fillId="35" borderId="209" xfId="0" applyFont="1" applyFill="1" applyBorder="1" applyAlignment="1">
      <alignment vertical="center"/>
    </xf>
    <xf numFmtId="0" fontId="7" fillId="35" borderId="38" xfId="0" applyFont="1" applyFill="1" applyBorder="1" applyAlignment="1">
      <alignment horizontal="center" vertical="center" wrapText="1"/>
    </xf>
    <xf numFmtId="0" fontId="7" fillId="35" borderId="210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211" xfId="0" applyFont="1" applyFill="1" applyBorder="1" applyAlignment="1">
      <alignment horizontal="center" vertical="center"/>
    </xf>
    <xf numFmtId="0" fontId="4" fillId="33" borderId="209" xfId="0" applyFont="1" applyFill="1" applyBorder="1" applyAlignment="1">
      <alignment vertical="center" wrapText="1"/>
    </xf>
    <xf numFmtId="3" fontId="4" fillId="33" borderId="38" xfId="0" applyNumberFormat="1" applyFont="1" applyFill="1" applyBorder="1" applyAlignment="1">
      <alignment vertical="center"/>
    </xf>
    <xf numFmtId="3" fontId="4" fillId="33" borderId="212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60" xfId="0" applyNumberFormat="1" applyFont="1" applyBorder="1" applyAlignment="1">
      <alignment vertical="center"/>
    </xf>
    <xf numFmtId="3" fontId="4" fillId="33" borderId="14" xfId="0" applyNumberFormat="1" applyFont="1" applyFill="1" applyBorder="1" applyAlignment="1">
      <alignment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177" fontId="5" fillId="0" borderId="23" xfId="0" applyNumberFormat="1" applyFont="1" applyBorder="1" applyAlignment="1">
      <alignment vertical="center"/>
    </xf>
    <xf numFmtId="177" fontId="5" fillId="0" borderId="213" xfId="0" applyNumberFormat="1" applyFont="1" applyBorder="1" applyAlignment="1">
      <alignment vertical="center"/>
    </xf>
    <xf numFmtId="177" fontId="5" fillId="0" borderId="214" xfId="0" applyNumberFormat="1" applyFont="1" applyBorder="1" applyAlignment="1">
      <alignment vertical="center"/>
    </xf>
    <xf numFmtId="177" fontId="5" fillId="0" borderId="215" xfId="0" applyNumberFormat="1" applyFont="1" applyBorder="1" applyAlignment="1">
      <alignment vertical="center"/>
    </xf>
    <xf numFmtId="177" fontId="5" fillId="0" borderId="216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49" fontId="3" fillId="0" borderId="0" xfId="0" applyNumberFormat="1" applyFont="1" applyAlignment="1">
      <alignment vertical="center"/>
    </xf>
    <xf numFmtId="0" fontId="3" fillId="0" borderId="5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177" fontId="5" fillId="0" borderId="217" xfId="0" applyNumberFormat="1" applyFont="1" applyBorder="1" applyAlignment="1">
      <alignment vertical="center"/>
    </xf>
    <xf numFmtId="177" fontId="5" fillId="0" borderId="218" xfId="0" applyNumberFormat="1" applyFont="1" applyBorder="1" applyAlignment="1">
      <alignment vertical="center"/>
    </xf>
    <xf numFmtId="177" fontId="5" fillId="0" borderId="202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219" xfId="0" applyNumberFormat="1" applyFont="1" applyBorder="1" applyAlignment="1">
      <alignment vertical="center"/>
    </xf>
    <xf numFmtId="177" fontId="5" fillId="0" borderId="22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177" fontId="3" fillId="0" borderId="221" xfId="0" applyNumberFormat="1" applyFont="1" applyFill="1" applyBorder="1" applyAlignment="1">
      <alignment horizontal="right" vertical="center"/>
    </xf>
    <xf numFmtId="177" fontId="3" fillId="0" borderId="222" xfId="0" applyNumberFormat="1" applyFont="1" applyFill="1" applyBorder="1" applyAlignment="1">
      <alignment horizontal="right" vertical="center"/>
    </xf>
    <xf numFmtId="177" fontId="3" fillId="0" borderId="223" xfId="0" applyNumberFormat="1" applyFont="1" applyFill="1" applyBorder="1" applyAlignment="1">
      <alignment horizontal="right" vertical="center"/>
    </xf>
    <xf numFmtId="177" fontId="3" fillId="0" borderId="224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225" xfId="0" applyNumberFormat="1" applyFont="1" applyFill="1" applyBorder="1" applyAlignment="1">
      <alignment horizontal="right" vertical="center"/>
    </xf>
    <xf numFmtId="177" fontId="3" fillId="0" borderId="226" xfId="0" applyNumberFormat="1" applyFont="1" applyFill="1" applyBorder="1" applyAlignment="1">
      <alignment horizontal="right" vertical="center"/>
    </xf>
    <xf numFmtId="177" fontId="3" fillId="0" borderId="227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228" xfId="0" applyNumberFormat="1" applyFont="1" applyFill="1" applyBorder="1" applyAlignment="1">
      <alignment horizontal="right" vertical="center"/>
    </xf>
    <xf numFmtId="177" fontId="7" fillId="0" borderId="229" xfId="0" applyNumberFormat="1" applyFont="1" applyFill="1" applyBorder="1" applyAlignment="1">
      <alignment horizontal="right" vertical="center"/>
    </xf>
    <xf numFmtId="177" fontId="7" fillId="0" borderId="230" xfId="0" applyNumberFormat="1" applyFont="1" applyFill="1" applyBorder="1" applyAlignment="1">
      <alignment horizontal="right" vertical="center"/>
    </xf>
    <xf numFmtId="177" fontId="3" fillId="0" borderId="231" xfId="0" applyNumberFormat="1" applyFont="1" applyFill="1" applyBorder="1" applyAlignment="1">
      <alignment horizontal="right" vertical="center"/>
    </xf>
    <xf numFmtId="177" fontId="3" fillId="0" borderId="232" xfId="0" applyNumberFormat="1" applyFont="1" applyFill="1" applyBorder="1" applyAlignment="1">
      <alignment horizontal="right" vertical="center"/>
    </xf>
    <xf numFmtId="177" fontId="3" fillId="0" borderId="233" xfId="0" applyNumberFormat="1" applyFont="1" applyFill="1" applyBorder="1" applyAlignment="1">
      <alignment horizontal="right" vertical="center"/>
    </xf>
    <xf numFmtId="177" fontId="3" fillId="0" borderId="220" xfId="0" applyNumberFormat="1" applyFont="1" applyFill="1" applyBorder="1" applyAlignment="1">
      <alignment horizontal="right" vertical="center"/>
    </xf>
    <xf numFmtId="49" fontId="3" fillId="0" borderId="50" xfId="0" applyNumberFormat="1" applyFont="1" applyFill="1" applyBorder="1" applyAlignment="1">
      <alignment vertical="center" wrapText="1"/>
    </xf>
    <xf numFmtId="177" fontId="3" fillId="0" borderId="234" xfId="0" applyNumberFormat="1" applyFont="1" applyFill="1" applyBorder="1" applyAlignment="1">
      <alignment horizontal="right" vertical="center"/>
    </xf>
    <xf numFmtId="177" fontId="3" fillId="0" borderId="235" xfId="0" applyNumberFormat="1" applyFont="1" applyFill="1" applyBorder="1" applyAlignment="1">
      <alignment horizontal="right" vertical="center"/>
    </xf>
    <xf numFmtId="177" fontId="3" fillId="0" borderId="236" xfId="0" applyNumberFormat="1" applyFont="1" applyFill="1" applyBorder="1" applyAlignment="1">
      <alignment horizontal="right" vertical="center"/>
    </xf>
    <xf numFmtId="177" fontId="3" fillId="0" borderId="237" xfId="0" applyNumberFormat="1" applyFont="1" applyFill="1" applyBorder="1" applyAlignment="1">
      <alignment horizontal="right" vertical="center"/>
    </xf>
    <xf numFmtId="177" fontId="3" fillId="0" borderId="238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 wrapText="1"/>
    </xf>
    <xf numFmtId="177" fontId="7" fillId="0" borderId="229" xfId="34" applyNumberFormat="1" applyFont="1" applyFill="1" applyBorder="1" applyAlignment="1">
      <alignment horizontal="right" vertical="center"/>
    </xf>
    <xf numFmtId="177" fontId="7" fillId="0" borderId="239" xfId="34" applyNumberFormat="1" applyFont="1" applyFill="1" applyBorder="1" applyAlignment="1">
      <alignment horizontal="right" vertical="center"/>
    </xf>
    <xf numFmtId="177" fontId="3" fillId="36" borderId="237" xfId="0" applyNumberFormat="1" applyFont="1" applyFill="1" applyBorder="1" applyAlignment="1">
      <alignment vertical="center"/>
    </xf>
    <xf numFmtId="177" fontId="3" fillId="36" borderId="240" xfId="0" applyNumberFormat="1" applyFont="1" applyFill="1" applyBorder="1" applyAlignment="1">
      <alignment vertical="center"/>
    </xf>
    <xf numFmtId="177" fontId="3" fillId="0" borderId="237" xfId="0" applyNumberFormat="1" applyFont="1" applyFill="1" applyBorder="1" applyAlignment="1">
      <alignment vertical="center"/>
    </xf>
    <xf numFmtId="177" fontId="3" fillId="0" borderId="240" xfId="0" applyNumberFormat="1" applyFont="1" applyFill="1" applyBorder="1" applyAlignment="1">
      <alignment vertical="center"/>
    </xf>
    <xf numFmtId="177" fontId="3" fillId="0" borderId="233" xfId="0" applyNumberFormat="1" applyFont="1" applyFill="1" applyBorder="1" applyAlignment="1">
      <alignment vertical="center"/>
    </xf>
    <xf numFmtId="177" fontId="3" fillId="0" borderId="232" xfId="0" applyNumberFormat="1" applyFont="1" applyFill="1" applyBorder="1" applyAlignment="1">
      <alignment vertical="center"/>
    </xf>
    <xf numFmtId="177" fontId="3" fillId="0" borderId="227" xfId="0" applyNumberFormat="1" applyFont="1" applyFill="1" applyBorder="1" applyAlignment="1">
      <alignment vertical="center"/>
    </xf>
    <xf numFmtId="177" fontId="3" fillId="0" borderId="241" xfId="0" applyNumberFormat="1" applyFont="1" applyFill="1" applyBorder="1" applyAlignment="1">
      <alignment vertical="center"/>
    </xf>
    <xf numFmtId="177" fontId="3" fillId="0" borderId="242" xfId="0" applyNumberFormat="1" applyFont="1" applyFill="1" applyBorder="1" applyAlignment="1">
      <alignment vertical="center"/>
    </xf>
    <xf numFmtId="177" fontId="7" fillId="0" borderId="229" xfId="0" applyNumberFormat="1" applyFont="1" applyFill="1" applyBorder="1" applyAlignment="1">
      <alignment vertical="center"/>
    </xf>
    <xf numFmtId="177" fontId="7" fillId="0" borderId="230" xfId="0" applyNumberFormat="1" applyFont="1" applyFill="1" applyBorder="1" applyAlignment="1">
      <alignment vertical="center"/>
    </xf>
    <xf numFmtId="177" fontId="3" fillId="0" borderId="231" xfId="0" applyNumberFormat="1" applyFont="1" applyFill="1" applyBorder="1" applyAlignment="1">
      <alignment vertical="center"/>
    </xf>
    <xf numFmtId="177" fontId="3" fillId="0" borderId="223" xfId="0" applyNumberFormat="1" applyFont="1" applyFill="1" applyBorder="1" applyAlignment="1">
      <alignment vertical="center"/>
    </xf>
    <xf numFmtId="177" fontId="3" fillId="0" borderId="224" xfId="0" applyNumberFormat="1" applyFont="1" applyFill="1" applyBorder="1" applyAlignment="1">
      <alignment vertical="center"/>
    </xf>
    <xf numFmtId="177" fontId="7" fillId="0" borderId="230" xfId="34" applyNumberFormat="1" applyFont="1" applyFill="1" applyBorder="1" applyAlignment="1">
      <alignment horizontal="right" vertical="center"/>
    </xf>
    <xf numFmtId="177" fontId="3" fillId="0" borderId="243" xfId="0" applyNumberFormat="1" applyFont="1" applyFill="1" applyBorder="1" applyAlignment="1">
      <alignment horizontal="right" vertical="center"/>
    </xf>
    <xf numFmtId="177" fontId="3" fillId="0" borderId="244" xfId="0" applyNumberFormat="1" applyFont="1" applyFill="1" applyBorder="1" applyAlignment="1">
      <alignment horizontal="right" vertical="center"/>
    </xf>
    <xf numFmtId="177" fontId="3" fillId="0" borderId="245" xfId="0" applyNumberFormat="1" applyFont="1" applyFill="1" applyBorder="1" applyAlignment="1">
      <alignment horizontal="right" vertical="center"/>
    </xf>
    <xf numFmtId="177" fontId="3" fillId="36" borderId="233" xfId="0" applyNumberFormat="1" applyFont="1" applyFill="1" applyBorder="1" applyAlignment="1">
      <alignment horizontal="right" vertical="center"/>
    </xf>
    <xf numFmtId="177" fontId="3" fillId="36" borderId="226" xfId="0" applyNumberFormat="1" applyFont="1" applyFill="1" applyBorder="1" applyAlignment="1">
      <alignment horizontal="right" vertical="center"/>
    </xf>
    <xf numFmtId="177" fontId="3" fillId="36" borderId="227" xfId="0" applyNumberFormat="1" applyFont="1" applyFill="1" applyBorder="1" applyAlignment="1">
      <alignment horizontal="right" vertical="center"/>
    </xf>
    <xf numFmtId="177" fontId="3" fillId="36" borderId="232" xfId="0" applyNumberFormat="1" applyFont="1" applyFill="1" applyBorder="1" applyAlignment="1">
      <alignment horizontal="right" vertical="center"/>
    </xf>
    <xf numFmtId="177" fontId="3" fillId="36" borderId="77" xfId="0" applyNumberFormat="1" applyFont="1" applyFill="1" applyBorder="1" applyAlignment="1">
      <alignment horizontal="right" vertical="center"/>
    </xf>
    <xf numFmtId="177" fontId="3" fillId="0" borderId="246" xfId="34" applyNumberFormat="1" applyFont="1" applyFill="1" applyBorder="1" applyAlignment="1">
      <alignment horizontal="right" vertical="center"/>
    </xf>
    <xf numFmtId="177" fontId="3" fillId="0" borderId="244" xfId="34" applyNumberFormat="1" applyFont="1" applyFill="1" applyBorder="1" applyAlignment="1">
      <alignment horizontal="right" vertical="center"/>
    </xf>
    <xf numFmtId="177" fontId="3" fillId="0" borderId="224" xfId="34" applyNumberFormat="1" applyFont="1" applyFill="1" applyBorder="1" applyAlignment="1">
      <alignment horizontal="right" vertical="center"/>
    </xf>
    <xf numFmtId="177" fontId="3" fillId="0" borderId="16" xfId="34" applyNumberFormat="1" applyFont="1" applyFill="1" applyBorder="1" applyAlignment="1">
      <alignment horizontal="right" vertical="center"/>
    </xf>
    <xf numFmtId="177" fontId="3" fillId="0" borderId="238" xfId="34" applyNumberFormat="1" applyFont="1" applyFill="1" applyBorder="1" applyAlignment="1">
      <alignment horizontal="right" vertical="center"/>
    </xf>
    <xf numFmtId="177" fontId="3" fillId="36" borderId="0" xfId="34" applyNumberFormat="1" applyFont="1" applyFill="1" applyBorder="1" applyAlignment="1">
      <alignment horizontal="right" vertical="center"/>
    </xf>
    <xf numFmtId="177" fontId="3" fillId="36" borderId="238" xfId="34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vertical="center" wrapText="1"/>
    </xf>
    <xf numFmtId="177" fontId="3" fillId="0" borderId="236" xfId="34" applyNumberFormat="1" applyFont="1" applyFill="1" applyBorder="1" applyAlignment="1">
      <alignment horizontal="right" vertical="center"/>
    </xf>
    <xf numFmtId="177" fontId="7" fillId="0" borderId="21" xfId="34" applyNumberFormat="1" applyFont="1" applyFill="1" applyBorder="1" applyAlignment="1">
      <alignment horizontal="right" vertical="center"/>
    </xf>
    <xf numFmtId="177" fontId="7" fillId="0" borderId="247" xfId="34" applyNumberFormat="1" applyFont="1" applyFill="1" applyBorder="1" applyAlignment="1">
      <alignment horizontal="right" vertical="center"/>
    </xf>
    <xf numFmtId="177" fontId="3" fillId="0" borderId="248" xfId="0" applyNumberFormat="1" applyFont="1" applyFill="1" applyBorder="1" applyAlignment="1">
      <alignment horizontal="right" vertical="center"/>
    </xf>
    <xf numFmtId="177" fontId="3" fillId="0" borderId="240" xfId="0" applyNumberFormat="1" applyFont="1" applyFill="1" applyBorder="1" applyAlignment="1">
      <alignment horizontal="right" vertical="center"/>
    </xf>
    <xf numFmtId="177" fontId="3" fillId="0" borderId="241" xfId="0" applyNumberFormat="1" applyFont="1" applyFill="1" applyBorder="1" applyAlignment="1">
      <alignment horizontal="right" vertical="center"/>
    </xf>
    <xf numFmtId="177" fontId="3" fillId="0" borderId="249" xfId="0" applyNumberFormat="1" applyFont="1" applyFill="1" applyBorder="1" applyAlignment="1">
      <alignment horizontal="right" vertical="center"/>
    </xf>
    <xf numFmtId="177" fontId="3" fillId="0" borderId="250" xfId="0" applyNumberFormat="1" applyFont="1" applyFill="1" applyBorder="1" applyAlignment="1">
      <alignment horizontal="right" vertical="center"/>
    </xf>
    <xf numFmtId="177" fontId="7" fillId="0" borderId="14" xfId="34" applyNumberFormat="1" applyFont="1" applyFill="1" applyBorder="1" applyAlignment="1">
      <alignment horizontal="right" vertical="center"/>
    </xf>
    <xf numFmtId="177" fontId="3" fillId="36" borderId="237" xfId="0" applyNumberFormat="1" applyFont="1" applyFill="1" applyBorder="1" applyAlignment="1">
      <alignment horizontal="right" vertical="center"/>
    </xf>
    <xf numFmtId="177" fontId="3" fillId="36" borderId="238" xfId="0" applyNumberFormat="1" applyFont="1" applyFill="1" applyBorder="1" applyAlignment="1">
      <alignment horizontal="right" vertical="center"/>
    </xf>
    <xf numFmtId="177" fontId="7" fillId="0" borderId="153" xfId="0" applyNumberFormat="1" applyFont="1" applyFill="1" applyBorder="1" applyAlignment="1">
      <alignment horizontal="right" vertical="center"/>
    </xf>
    <xf numFmtId="177" fontId="3" fillId="0" borderId="251" xfId="0" applyNumberFormat="1" applyFont="1" applyFill="1" applyBorder="1" applyAlignment="1">
      <alignment vertical="center"/>
    </xf>
    <xf numFmtId="177" fontId="3" fillId="0" borderId="235" xfId="0" applyNumberFormat="1" applyFont="1" applyFill="1" applyBorder="1" applyAlignment="1">
      <alignment vertical="center"/>
    </xf>
    <xf numFmtId="177" fontId="3" fillId="0" borderId="236" xfId="0" applyNumberFormat="1" applyFont="1" applyFill="1" applyBorder="1" applyAlignment="1">
      <alignment vertical="center"/>
    </xf>
    <xf numFmtId="177" fontId="7" fillId="0" borderId="252" xfId="0" applyNumberFormat="1" applyFont="1" applyFill="1" applyBorder="1" applyAlignment="1">
      <alignment horizontal="right" vertical="center"/>
    </xf>
    <xf numFmtId="177" fontId="7" fillId="0" borderId="253" xfId="0" applyNumberFormat="1" applyFont="1" applyFill="1" applyBorder="1" applyAlignment="1">
      <alignment horizontal="right" vertical="center"/>
    </xf>
    <xf numFmtId="177" fontId="7" fillId="0" borderId="254" xfId="0" applyNumberFormat="1" applyFont="1" applyFill="1" applyBorder="1" applyAlignment="1">
      <alignment horizontal="right" vertical="center"/>
    </xf>
    <xf numFmtId="177" fontId="7" fillId="0" borderId="255" xfId="34" applyNumberFormat="1" applyFont="1" applyFill="1" applyBorder="1" applyAlignment="1">
      <alignment horizontal="right" vertical="center"/>
    </xf>
    <xf numFmtId="177" fontId="7" fillId="0" borderId="256" xfId="34" applyNumberFormat="1" applyFont="1" applyFill="1" applyBorder="1" applyAlignment="1">
      <alignment horizontal="right" vertical="center"/>
    </xf>
    <xf numFmtId="177" fontId="7" fillId="0" borderId="257" xfId="34" applyNumberFormat="1" applyFont="1" applyFill="1" applyBorder="1" applyAlignment="1">
      <alignment horizontal="right" vertical="center"/>
    </xf>
    <xf numFmtId="177" fontId="3" fillId="36" borderId="220" xfId="0" applyNumberFormat="1" applyFont="1" applyFill="1" applyBorder="1" applyAlignment="1">
      <alignment horizontal="right" vertical="center"/>
    </xf>
    <xf numFmtId="177" fontId="3" fillId="0" borderId="258" xfId="0" applyNumberFormat="1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center" vertical="center"/>
    </xf>
    <xf numFmtId="49" fontId="7" fillId="35" borderId="122" xfId="0" applyNumberFormat="1" applyFont="1" applyFill="1" applyBorder="1" applyAlignment="1">
      <alignment horizontal="center" vertical="center"/>
    </xf>
    <xf numFmtId="0" fontId="3" fillId="35" borderId="18" xfId="49" applyFont="1" applyFill="1" applyBorder="1" applyAlignment="1">
      <alignment horizontal="center" vertical="center"/>
      <protection/>
    </xf>
    <xf numFmtId="177" fontId="4" fillId="33" borderId="259" xfId="0" applyNumberFormat="1" applyFont="1" applyFill="1" applyBorder="1" applyAlignment="1">
      <alignment horizontal="right" vertical="center"/>
    </xf>
    <xf numFmtId="177" fontId="4" fillId="33" borderId="260" xfId="0" applyNumberFormat="1" applyFont="1" applyFill="1" applyBorder="1" applyAlignment="1">
      <alignment horizontal="right" vertical="center"/>
    </xf>
    <xf numFmtId="177" fontId="4" fillId="33" borderId="198" xfId="0" applyNumberFormat="1" applyFont="1" applyFill="1" applyBorder="1" applyAlignment="1">
      <alignment horizontal="right" vertical="center"/>
    </xf>
    <xf numFmtId="177" fontId="4" fillId="33" borderId="19" xfId="0" applyNumberFormat="1" applyFont="1" applyFill="1" applyBorder="1" applyAlignment="1">
      <alignment horizontal="right" vertical="center"/>
    </xf>
    <xf numFmtId="177" fontId="4" fillId="33" borderId="261" xfId="0" applyNumberFormat="1" applyFont="1" applyFill="1" applyBorder="1" applyAlignment="1">
      <alignment horizontal="right" vertical="center"/>
    </xf>
    <xf numFmtId="177" fontId="4" fillId="33" borderId="262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7" fontId="13" fillId="0" borderId="10" xfId="0" applyNumberFormat="1" applyFont="1" applyBorder="1" applyAlignment="1">
      <alignment horizontal="center" vertical="center"/>
    </xf>
    <xf numFmtId="177" fontId="13" fillId="0" borderId="49" xfId="0" applyNumberFormat="1" applyFont="1" applyBorder="1" applyAlignment="1">
      <alignment vertical="center"/>
    </xf>
    <xf numFmtId="177" fontId="13" fillId="0" borderId="11" xfId="0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vertical="center"/>
    </xf>
    <xf numFmtId="177" fontId="13" fillId="0" borderId="15" xfId="0" applyNumberFormat="1" applyFont="1" applyBorder="1" applyAlignment="1">
      <alignment horizontal="center" vertical="center"/>
    </xf>
    <xf numFmtId="177" fontId="13" fillId="0" borderId="14" xfId="0" applyNumberFormat="1" applyFont="1" applyBorder="1" applyAlignment="1">
      <alignment vertical="center"/>
    </xf>
    <xf numFmtId="177" fontId="12" fillId="0" borderId="14" xfId="0" applyNumberFormat="1" applyFont="1" applyBorder="1" applyAlignment="1">
      <alignment vertical="center"/>
    </xf>
    <xf numFmtId="177" fontId="13" fillId="0" borderId="17" xfId="0" applyNumberFormat="1" applyFont="1" applyBorder="1" applyAlignment="1">
      <alignment horizontal="center" vertical="center"/>
    </xf>
    <xf numFmtId="177" fontId="13" fillId="0" borderId="15" xfId="0" applyNumberFormat="1" applyFont="1" applyBorder="1" applyAlignment="1">
      <alignment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49" xfId="0" applyNumberFormat="1" applyFont="1" applyFill="1" applyBorder="1" applyAlignment="1">
      <alignment vertical="center" wrapText="1"/>
    </xf>
    <xf numFmtId="177" fontId="13" fillId="0" borderId="49" xfId="0" applyNumberFormat="1" applyFont="1" applyFill="1" applyBorder="1" applyAlignment="1">
      <alignment horizontal="right" vertical="center"/>
    </xf>
    <xf numFmtId="177" fontId="13" fillId="0" borderId="11" xfId="0" applyNumberFormat="1" applyFont="1" applyFill="1" applyBorder="1" applyAlignment="1">
      <alignment horizontal="center" vertical="center"/>
    </xf>
    <xf numFmtId="177" fontId="13" fillId="0" borderId="12" xfId="0" applyNumberFormat="1" applyFont="1" applyFill="1" applyBorder="1" applyAlignment="1">
      <alignment vertical="center" wrapText="1"/>
    </xf>
    <xf numFmtId="177" fontId="13" fillId="0" borderId="12" xfId="0" applyNumberFormat="1" applyFont="1" applyFill="1" applyBorder="1" applyAlignment="1">
      <alignment vertical="center"/>
    </xf>
    <xf numFmtId="177" fontId="13" fillId="0" borderId="12" xfId="0" applyNumberFormat="1" applyFont="1" applyFill="1" applyBorder="1" applyAlignment="1">
      <alignment horizontal="right" vertical="center"/>
    </xf>
    <xf numFmtId="177" fontId="13" fillId="0" borderId="12" xfId="0" applyNumberFormat="1" applyFont="1" applyBorder="1" applyAlignment="1">
      <alignment vertical="center" wrapText="1"/>
    </xf>
    <xf numFmtId="177" fontId="13" fillId="0" borderId="14" xfId="0" applyNumberFormat="1" applyFont="1" applyBorder="1" applyAlignment="1">
      <alignment vertical="center" wrapText="1"/>
    </xf>
    <xf numFmtId="177" fontId="12" fillId="0" borderId="14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177" fontId="12" fillId="0" borderId="12" xfId="0" applyNumberFormat="1" applyFont="1" applyBorder="1" applyAlignment="1">
      <alignment vertical="center"/>
    </xf>
    <xf numFmtId="177" fontId="13" fillId="0" borderId="10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177" fontId="13" fillId="0" borderId="11" xfId="0" applyNumberFormat="1" applyFont="1" applyBorder="1" applyAlignment="1">
      <alignment vertical="center"/>
    </xf>
    <xf numFmtId="176" fontId="13" fillId="0" borderId="12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177" fontId="12" fillId="0" borderId="18" xfId="0" applyNumberFormat="1" applyFont="1" applyBorder="1" applyAlignment="1">
      <alignment vertical="center"/>
    </xf>
    <xf numFmtId="177" fontId="12" fillId="33" borderId="14" xfId="0" applyNumberFormat="1" applyFont="1" applyFill="1" applyBorder="1" applyAlignment="1">
      <alignment vertical="center"/>
    </xf>
    <xf numFmtId="0" fontId="7" fillId="35" borderId="18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177" fontId="13" fillId="0" borderId="15" xfId="0" applyNumberFormat="1" applyFont="1" applyFill="1" applyBorder="1" applyAlignment="1">
      <alignment horizontal="center" vertical="center"/>
    </xf>
    <xf numFmtId="177" fontId="13" fillId="0" borderId="14" xfId="0" applyNumberFormat="1" applyFont="1" applyFill="1" applyBorder="1" applyAlignment="1">
      <alignment vertical="center" wrapText="1"/>
    </xf>
    <xf numFmtId="177" fontId="13" fillId="0" borderId="14" xfId="0" applyNumberFormat="1" applyFont="1" applyFill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177" fontId="13" fillId="0" borderId="22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177" fontId="3" fillId="0" borderId="233" xfId="34" applyNumberFormat="1" applyFont="1" applyFill="1" applyBorder="1" applyAlignment="1">
      <alignment horizontal="right" vertical="center"/>
    </xf>
    <xf numFmtId="177" fontId="3" fillId="0" borderId="226" xfId="34" applyNumberFormat="1" applyFont="1" applyFill="1" applyBorder="1" applyAlignment="1">
      <alignment horizontal="right" vertical="center"/>
    </xf>
    <xf numFmtId="177" fontId="3" fillId="0" borderId="220" xfId="34" applyNumberFormat="1" applyFont="1" applyFill="1" applyBorder="1" applyAlignment="1">
      <alignment horizontal="right" vertical="center"/>
    </xf>
    <xf numFmtId="177" fontId="3" fillId="0" borderId="263" xfId="0" applyNumberFormat="1" applyFont="1" applyFill="1" applyBorder="1" applyAlignment="1">
      <alignment horizontal="right" vertical="center"/>
    </xf>
    <xf numFmtId="177" fontId="3" fillId="0" borderId="264" xfId="0" applyNumberFormat="1" applyFont="1" applyFill="1" applyBorder="1" applyAlignment="1">
      <alignment horizontal="right" vertical="center"/>
    </xf>
    <xf numFmtId="177" fontId="3" fillId="0" borderId="265" xfId="0" applyNumberFormat="1" applyFont="1" applyFill="1" applyBorder="1" applyAlignment="1">
      <alignment horizontal="right" vertical="center"/>
    </xf>
    <xf numFmtId="177" fontId="3" fillId="0" borderId="227" xfId="49" applyNumberFormat="1" applyFont="1" applyFill="1" applyBorder="1" applyAlignment="1">
      <alignment horizontal="right" vertical="center"/>
      <protection/>
    </xf>
    <xf numFmtId="177" fontId="3" fillId="0" borderId="266" xfId="0" applyNumberFormat="1" applyFont="1" applyFill="1" applyBorder="1" applyAlignment="1">
      <alignment horizontal="right" vertical="center"/>
    </xf>
    <xf numFmtId="177" fontId="3" fillId="0" borderId="232" xfId="49" applyNumberFormat="1" applyFont="1" applyFill="1" applyBorder="1" applyAlignment="1">
      <alignment horizontal="right" vertical="center"/>
      <protection/>
    </xf>
    <xf numFmtId="177" fontId="3" fillId="0" borderId="247" xfId="49" applyNumberFormat="1" applyFont="1" applyFill="1" applyBorder="1" applyAlignment="1">
      <alignment horizontal="right" vertical="center"/>
      <protection/>
    </xf>
    <xf numFmtId="177" fontId="3" fillId="0" borderId="233" xfId="35" applyNumberFormat="1" applyFont="1" applyFill="1" applyBorder="1" applyAlignment="1">
      <alignment horizontal="right" vertical="center"/>
    </xf>
    <xf numFmtId="177" fontId="3" fillId="0" borderId="235" xfId="35" applyNumberFormat="1" applyFont="1" applyFill="1" applyBorder="1" applyAlignment="1">
      <alignment horizontal="right" vertical="center"/>
    </xf>
    <xf numFmtId="177" fontId="3" fillId="0" borderId="267" xfId="35" applyNumberFormat="1" applyFont="1" applyFill="1" applyBorder="1" applyAlignment="1">
      <alignment horizontal="right" vertical="center"/>
    </xf>
    <xf numFmtId="177" fontId="3" fillId="0" borderId="243" xfId="49" applyNumberFormat="1" applyFont="1" applyFill="1" applyBorder="1" applyAlignment="1">
      <alignment horizontal="right" vertical="center"/>
      <protection/>
    </xf>
    <xf numFmtId="177" fontId="3" fillId="0" borderId="268" xfId="49" applyNumberFormat="1" applyFont="1" applyFill="1" applyBorder="1" applyAlignment="1">
      <alignment horizontal="right" vertical="center"/>
      <protection/>
    </xf>
    <xf numFmtId="177" fontId="3" fillId="0" borderId="269" xfId="0" applyNumberFormat="1" applyFont="1" applyFill="1" applyBorder="1" applyAlignment="1">
      <alignment horizontal="right" vertical="center"/>
    </xf>
    <xf numFmtId="177" fontId="3" fillId="0" borderId="270" xfId="0" applyNumberFormat="1" applyFont="1" applyFill="1" applyBorder="1" applyAlignment="1">
      <alignment horizontal="right" vertical="center"/>
    </xf>
    <xf numFmtId="177" fontId="3" fillId="0" borderId="271" xfId="0" applyNumberFormat="1" applyFont="1" applyFill="1" applyBorder="1" applyAlignment="1">
      <alignment horizontal="right" vertical="center"/>
    </xf>
    <xf numFmtId="177" fontId="3" fillId="0" borderId="272" xfId="0" applyNumberFormat="1" applyFont="1" applyFill="1" applyBorder="1" applyAlignment="1">
      <alignment horizontal="right" vertical="center"/>
    </xf>
    <xf numFmtId="0" fontId="5" fillId="0" borderId="272" xfId="0" applyFont="1" applyFill="1" applyBorder="1" applyAlignment="1">
      <alignment horizontal="right" vertical="center"/>
    </xf>
    <xf numFmtId="177" fontId="3" fillId="0" borderId="247" xfId="0" applyNumberFormat="1" applyFont="1" applyFill="1" applyBorder="1" applyAlignment="1">
      <alignment horizontal="right" vertical="center"/>
    </xf>
    <xf numFmtId="177" fontId="3" fillId="0" borderId="273" xfId="0" applyNumberFormat="1" applyFont="1" applyFill="1" applyBorder="1" applyAlignment="1">
      <alignment horizontal="right" vertical="center"/>
    </xf>
    <xf numFmtId="177" fontId="7" fillId="0" borderId="274" xfId="0" applyNumberFormat="1" applyFont="1" applyFill="1" applyBorder="1" applyAlignment="1">
      <alignment horizontal="right" vertical="center"/>
    </xf>
    <xf numFmtId="177" fontId="3" fillId="0" borderId="232" xfId="35" applyNumberFormat="1" applyFont="1" applyFill="1" applyBorder="1" applyAlignment="1">
      <alignment horizontal="right" vertical="center"/>
    </xf>
    <xf numFmtId="3" fontId="7" fillId="0" borderId="275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3" fontId="3" fillId="0" borderId="167" xfId="0" applyNumberFormat="1" applyFont="1" applyBorder="1" applyAlignment="1">
      <alignment vertical="center"/>
    </xf>
    <xf numFmtId="0" fontId="5" fillId="33" borderId="276" xfId="0" applyFont="1" applyFill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4" fillId="33" borderId="35" xfId="0" applyFont="1" applyFill="1" applyBorder="1" applyAlignment="1">
      <alignment vertical="center"/>
    </xf>
    <xf numFmtId="0" fontId="4" fillId="33" borderId="276" xfId="0" applyFont="1" applyFill="1" applyBorder="1" applyAlignment="1">
      <alignment vertical="center"/>
    </xf>
    <xf numFmtId="0" fontId="4" fillId="33" borderId="277" xfId="0" applyFont="1" applyFill="1" applyBorder="1" applyAlignment="1">
      <alignment vertical="center"/>
    </xf>
    <xf numFmtId="0" fontId="7" fillId="0" borderId="171" xfId="0" applyFont="1" applyFill="1" applyBorder="1" applyAlignment="1">
      <alignment vertical="center"/>
    </xf>
    <xf numFmtId="0" fontId="7" fillId="0" borderId="160" xfId="0" applyFont="1" applyFill="1" applyBorder="1" applyAlignment="1">
      <alignment vertical="center"/>
    </xf>
    <xf numFmtId="0" fontId="7" fillId="33" borderId="210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7" fillId="33" borderId="278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67" xfId="0" applyFont="1" applyFill="1" applyBorder="1" applyAlignment="1">
      <alignment horizontal="center" vertical="center" textRotation="90" wrapText="1"/>
    </xf>
    <xf numFmtId="0" fontId="7" fillId="0" borderId="163" xfId="0" applyFont="1" applyFill="1" applyBorder="1" applyAlignment="1">
      <alignment horizontal="left" vertical="center"/>
    </xf>
    <xf numFmtId="0" fontId="7" fillId="0" borderId="279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164" xfId="0" applyFont="1" applyFill="1" applyBorder="1" applyAlignment="1">
      <alignment horizontal="left" vertical="center"/>
    </xf>
    <xf numFmtId="0" fontId="3" fillId="0" borderId="168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22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6" fillId="0" borderId="1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7" fillId="0" borderId="122" xfId="0" applyNumberFormat="1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35" borderId="122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7" fillId="35" borderId="122" xfId="49" applyFont="1" applyFill="1" applyBorder="1" applyAlignment="1" applyProtection="1">
      <alignment horizontal="center" vertical="center" wrapText="1"/>
      <protection/>
    </xf>
    <xf numFmtId="0" fontId="7" fillId="35" borderId="21" xfId="49" applyFont="1" applyFill="1" applyBorder="1" applyAlignment="1" applyProtection="1">
      <alignment horizontal="center" vertical="center" wrapText="1"/>
      <protection/>
    </xf>
    <xf numFmtId="0" fontId="7" fillId="35" borderId="22" xfId="49" applyFont="1" applyFill="1" applyBorder="1" applyAlignment="1" applyProtection="1">
      <alignment horizontal="center" vertical="center" wrapText="1"/>
      <protection/>
    </xf>
    <xf numFmtId="0" fontId="3" fillId="35" borderId="122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67" xfId="0" applyFont="1" applyFill="1" applyBorder="1" applyAlignment="1">
      <alignment horizontal="center" vertical="center"/>
    </xf>
    <xf numFmtId="0" fontId="3" fillId="35" borderId="122" xfId="49" applyFont="1" applyFill="1" applyBorder="1" applyAlignment="1">
      <alignment horizontal="center" vertical="center"/>
      <protection/>
    </xf>
    <xf numFmtId="0" fontId="3" fillId="35" borderId="21" xfId="49" applyFont="1" applyFill="1" applyBorder="1" applyAlignment="1">
      <alignment horizontal="center" vertical="center"/>
      <protection/>
    </xf>
    <xf numFmtId="0" fontId="3" fillId="35" borderId="22" xfId="49" applyFont="1" applyFill="1" applyBorder="1" applyAlignment="1">
      <alignment horizontal="center" vertical="center"/>
      <protection/>
    </xf>
    <xf numFmtId="0" fontId="3" fillId="35" borderId="10" xfId="49" applyFont="1" applyFill="1" applyBorder="1" applyAlignment="1">
      <alignment horizontal="center" vertical="center"/>
      <protection/>
    </xf>
    <xf numFmtId="0" fontId="3" fillId="35" borderId="167" xfId="49" applyFont="1" applyFill="1" applyBorder="1" applyAlignment="1">
      <alignment horizontal="center" vertical="center"/>
      <protection/>
    </xf>
    <xf numFmtId="49" fontId="7" fillId="0" borderId="167" xfId="0" applyNumberFormat="1" applyFont="1" applyFill="1" applyBorder="1" applyAlignment="1">
      <alignment horizontal="center" vertical="center"/>
    </xf>
    <xf numFmtId="49" fontId="7" fillId="0" borderId="166" xfId="0" applyNumberFormat="1" applyFont="1" applyFill="1" applyBorder="1" applyAlignment="1">
      <alignment horizontal="left" vertical="center"/>
    </xf>
    <xf numFmtId="0" fontId="7" fillId="0" borderId="166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35" borderId="202" xfId="0" applyNumberFormat="1" applyFont="1" applyFill="1" applyBorder="1" applyAlignment="1">
      <alignment horizontal="center" vertical="center"/>
    </xf>
    <xf numFmtId="49" fontId="7" fillId="35" borderId="49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center" vertical="center"/>
    </xf>
    <xf numFmtId="49" fontId="7" fillId="35" borderId="14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6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/>
    </xf>
    <xf numFmtId="0" fontId="7" fillId="35" borderId="122" xfId="0" applyFont="1" applyFill="1" applyBorder="1" applyAlignment="1">
      <alignment horizontal="center" vertical="center" textRotation="90" wrapText="1"/>
    </xf>
    <xf numFmtId="0" fontId="7" fillId="35" borderId="21" xfId="0" applyFont="1" applyFill="1" applyBorder="1" applyAlignment="1">
      <alignment horizontal="center" vertical="center" textRotation="90" wrapText="1"/>
    </xf>
    <xf numFmtId="0" fontId="7" fillId="35" borderId="22" xfId="0" applyFont="1" applyFill="1" applyBorder="1" applyAlignment="1">
      <alignment horizontal="center" vertical="center" textRotation="90" wrapText="1"/>
    </xf>
    <xf numFmtId="0" fontId="7" fillId="35" borderId="21" xfId="0" applyFont="1" applyFill="1" applyBorder="1" applyAlignment="1">
      <alignment horizontal="center" vertical="center" textRotation="90"/>
    </xf>
    <xf numFmtId="0" fontId="7" fillId="35" borderId="22" xfId="0" applyFont="1" applyFill="1" applyBorder="1" applyAlignment="1">
      <alignment horizontal="center" vertical="center" textRotation="90"/>
    </xf>
    <xf numFmtId="0" fontId="7" fillId="35" borderId="18" xfId="0" applyFont="1" applyFill="1" applyBorder="1" applyAlignment="1">
      <alignment horizontal="center" vertical="center" textRotation="90" wrapText="1"/>
    </xf>
    <xf numFmtId="177" fontId="5" fillId="0" borderId="18" xfId="0" applyNumberFormat="1" applyFont="1" applyBorder="1" applyAlignment="1">
      <alignment horizontal="right" vertical="center"/>
    </xf>
    <xf numFmtId="177" fontId="5" fillId="0" borderId="203" xfId="0" applyNumberFormat="1" applyFont="1" applyBorder="1" applyAlignment="1">
      <alignment horizontal="right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177" fontId="7" fillId="0" borderId="18" xfId="0" applyNumberFormat="1" applyFont="1" applyBorder="1" applyAlignment="1">
      <alignment horizontal="right" vertical="center"/>
    </xf>
    <xf numFmtId="177" fontId="7" fillId="0" borderId="203" xfId="0" applyNumberFormat="1" applyFont="1" applyBorder="1" applyAlignment="1">
      <alignment horizontal="right" vertical="center"/>
    </xf>
    <xf numFmtId="177" fontId="7" fillId="0" borderId="15" xfId="0" applyNumberFormat="1" applyFont="1" applyBorder="1" applyAlignment="1">
      <alignment horizontal="right" vertical="center"/>
    </xf>
    <xf numFmtId="177" fontId="3" fillId="0" borderId="203" xfId="0" applyNumberFormat="1" applyFont="1" applyBorder="1" applyAlignment="1">
      <alignment horizontal="right" vertical="center"/>
    </xf>
    <xf numFmtId="0" fontId="7" fillId="35" borderId="122" xfId="0" applyFont="1" applyFill="1" applyBorder="1" applyAlignment="1">
      <alignment horizontal="center" vertical="center" textRotation="90"/>
    </xf>
    <xf numFmtId="177" fontId="3" fillId="0" borderId="18" xfId="0" applyNumberFormat="1" applyFont="1" applyBorder="1" applyAlignment="1">
      <alignment horizontal="right" vertical="center"/>
    </xf>
    <xf numFmtId="0" fontId="7" fillId="35" borderId="21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3" fillId="0" borderId="20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2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177" fontId="4" fillId="33" borderId="15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7" fillId="35" borderId="202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6" fillId="0" borderId="166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33" borderId="35" xfId="0" applyFont="1" applyFill="1" applyBorder="1" applyAlignment="1">
      <alignment horizontal="center" vertical="center"/>
    </xf>
    <xf numFmtId="0" fontId="4" fillId="33" borderId="276" xfId="0" applyFont="1" applyFill="1" applyBorder="1" applyAlignment="1">
      <alignment horizontal="center" vertical="center"/>
    </xf>
    <xf numFmtId="0" fontId="4" fillId="33" borderId="277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7" fontId="12" fillId="0" borderId="17" xfId="0" applyNumberFormat="1" applyFont="1" applyBorder="1" applyAlignment="1">
      <alignment horizontal="center" vertical="center"/>
    </xf>
    <xf numFmtId="177" fontId="12" fillId="0" borderId="14" xfId="0" applyNumberFormat="1" applyFont="1" applyBorder="1" applyAlignment="1">
      <alignment horizontal="center" vertical="center"/>
    </xf>
    <xf numFmtId="49" fontId="12" fillId="33" borderId="122" xfId="0" applyNumberFormat="1" applyFont="1" applyFill="1" applyBorder="1" applyAlignment="1">
      <alignment horizontal="center" vertical="center"/>
    </xf>
    <xf numFmtId="49" fontId="12" fillId="33" borderId="21" xfId="0" applyNumberFormat="1" applyFont="1" applyFill="1" applyBorder="1" applyAlignment="1">
      <alignment horizontal="center" vertical="center"/>
    </xf>
    <xf numFmtId="49" fontId="12" fillId="33" borderId="22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7" fillId="35" borderId="2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textRotation="90"/>
    </xf>
    <xf numFmtId="0" fontId="3" fillId="35" borderId="15" xfId="0" applyFont="1" applyFill="1" applyBorder="1" applyAlignment="1">
      <alignment horizontal="center" vertical="center" textRotation="90"/>
    </xf>
    <xf numFmtId="0" fontId="3" fillId="35" borderId="22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textRotation="90" shrinkToFit="1"/>
    </xf>
    <xf numFmtId="0" fontId="3" fillId="0" borderId="18" xfId="0" applyFont="1" applyBorder="1" applyAlignment="1">
      <alignment horizontal="center" vertical="center" textRotation="90" shrinkToFit="1"/>
    </xf>
    <xf numFmtId="0" fontId="7" fillId="0" borderId="18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62" xfId="0" applyFont="1" applyBorder="1" applyAlignment="1">
      <alignment horizontal="center" vertical="center" textRotation="90"/>
    </xf>
    <xf numFmtId="0" fontId="5" fillId="33" borderId="276" xfId="0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shrinkToFit="1"/>
    </xf>
    <xf numFmtId="0" fontId="4" fillId="0" borderId="11" xfId="0" applyFont="1" applyBorder="1" applyAlignment="1">
      <alignment horizontal="center" vertical="center" textRotation="90" shrinkToFit="1"/>
    </xf>
    <xf numFmtId="0" fontId="4" fillId="0" borderId="15" xfId="0" applyFont="1" applyBorder="1" applyAlignment="1">
      <alignment horizontal="center" vertical="center" textRotation="90" shrinkToFit="1"/>
    </xf>
    <xf numFmtId="0" fontId="4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4" fillId="33" borderId="22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35" borderId="13" xfId="0" applyFont="1" applyFill="1" applyBorder="1" applyAlignment="1">
      <alignment vertical="center"/>
    </xf>
    <xf numFmtId="176" fontId="5" fillId="0" borderId="280" xfId="0" applyNumberFormat="1" applyFont="1" applyBorder="1" applyAlignment="1">
      <alignment vertical="center"/>
    </xf>
    <xf numFmtId="176" fontId="5" fillId="0" borderId="281" xfId="0" applyNumberFormat="1" applyFont="1" applyBorder="1" applyAlignment="1">
      <alignment vertical="center"/>
    </xf>
    <xf numFmtId="176" fontId="5" fillId="0" borderId="282" xfId="0" applyNumberFormat="1" applyFont="1" applyBorder="1" applyAlignment="1">
      <alignment vertical="center"/>
    </xf>
    <xf numFmtId="176" fontId="5" fillId="0" borderId="283" xfId="0" applyNumberFormat="1" applyFont="1" applyBorder="1" applyAlignment="1">
      <alignment vertical="center"/>
    </xf>
    <xf numFmtId="0" fontId="5" fillId="0" borderId="284" xfId="0" applyFont="1" applyBorder="1" applyAlignment="1">
      <alignment vertical="center"/>
    </xf>
    <xf numFmtId="0" fontId="5" fillId="0" borderId="285" xfId="0" applyFont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4" fillId="35" borderId="122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6" fillId="35" borderId="202" xfId="49" applyFont="1" applyFill="1" applyBorder="1" applyAlignment="1" applyProtection="1">
      <alignment horizontal="center" vertical="center" wrapText="1"/>
      <protection/>
    </xf>
    <xf numFmtId="0" fontId="6" fillId="35" borderId="32" xfId="49" applyFont="1" applyFill="1" applyBorder="1" applyAlignment="1" applyProtection="1">
      <alignment horizontal="center" vertical="center" wrapText="1"/>
      <protection/>
    </xf>
    <xf numFmtId="0" fontId="6" fillId="35" borderId="49" xfId="49" applyFont="1" applyFill="1" applyBorder="1" applyAlignment="1" applyProtection="1">
      <alignment horizontal="center" vertical="center" wrapText="1"/>
      <protection/>
    </xf>
    <xf numFmtId="49" fontId="7" fillId="35" borderId="122" xfId="0" applyNumberFormat="1" applyFont="1" applyFill="1" applyBorder="1" applyAlignment="1">
      <alignment horizontal="center" vertical="center"/>
    </xf>
    <xf numFmtId="49" fontId="7" fillId="35" borderId="22" xfId="0" applyNumberFormat="1" applyFont="1" applyFill="1" applyBorder="1" applyAlignment="1">
      <alignment horizontal="center" vertical="center"/>
    </xf>
    <xf numFmtId="0" fontId="3" fillId="35" borderId="18" xfId="49" applyFont="1" applyFill="1" applyBorder="1" applyAlignment="1">
      <alignment horizontal="center" vertical="center"/>
      <protection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35" borderId="18" xfId="49" applyFont="1" applyFill="1" applyBorder="1" applyAlignment="1">
      <alignment horizontal="center" vertical="center" wrapText="1"/>
      <protection/>
    </xf>
    <xf numFmtId="49" fontId="6" fillId="33" borderId="183" xfId="0" applyNumberFormat="1" applyFont="1" applyFill="1" applyBorder="1" applyAlignment="1">
      <alignment horizontal="center" vertical="center"/>
    </xf>
    <xf numFmtId="49" fontId="6" fillId="33" borderId="286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76" fontId="4" fillId="35" borderId="202" xfId="0" applyNumberFormat="1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vertical="center"/>
    </xf>
    <xf numFmtId="176" fontId="4" fillId="35" borderId="18" xfId="0" applyNumberFormat="1" applyFont="1" applyFill="1" applyBorder="1" applyAlignment="1">
      <alignment horizontal="center" vertical="center" wrapText="1"/>
    </xf>
    <xf numFmtId="176" fontId="4" fillId="35" borderId="18" xfId="0" applyNumberFormat="1" applyFont="1" applyFill="1" applyBorder="1" applyAlignment="1">
      <alignment horizontal="center" vertical="center"/>
    </xf>
    <xf numFmtId="176" fontId="4" fillId="35" borderId="22" xfId="0" applyNumberFormat="1" applyFont="1" applyFill="1" applyBorder="1" applyAlignment="1">
      <alignment horizontal="center" vertical="center" wrapText="1"/>
    </xf>
    <xf numFmtId="176" fontId="4" fillId="35" borderId="122" xfId="0" applyNumberFormat="1" applyFont="1" applyFill="1" applyBorder="1" applyAlignment="1">
      <alignment horizontal="center" vertical="center"/>
    </xf>
    <xf numFmtId="176" fontId="4" fillId="35" borderId="287" xfId="0" applyNumberFormat="1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vertical="center"/>
    </xf>
    <xf numFmtId="176" fontId="5" fillId="35" borderId="85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textRotation="90" wrapText="1"/>
    </xf>
    <xf numFmtId="176" fontId="5" fillId="0" borderId="288" xfId="0" applyNumberFormat="1" applyFont="1" applyBorder="1" applyAlignment="1">
      <alignment vertical="center"/>
    </xf>
    <xf numFmtId="0" fontId="5" fillId="0" borderId="11" xfId="0" applyFont="1" applyBorder="1" applyAlignment="1">
      <alignment textRotation="90"/>
    </xf>
    <xf numFmtId="177" fontId="5" fillId="0" borderId="289" xfId="0" applyNumberFormat="1" applyFont="1" applyBorder="1" applyAlignment="1">
      <alignment vertical="center"/>
    </xf>
    <xf numFmtId="176" fontId="5" fillId="0" borderId="289" xfId="0" applyNumberFormat="1" applyFont="1" applyBorder="1" applyAlignment="1">
      <alignment vertical="center"/>
    </xf>
    <xf numFmtId="0" fontId="5" fillId="0" borderId="15" xfId="0" applyFont="1" applyBorder="1" applyAlignment="1">
      <alignment textRotation="90"/>
    </xf>
    <xf numFmtId="176" fontId="5" fillId="0" borderId="29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textRotation="90"/>
    </xf>
    <xf numFmtId="177" fontId="5" fillId="0" borderId="291" xfId="0" applyNumberFormat="1" applyFont="1" applyBorder="1" applyAlignment="1">
      <alignment vertical="center"/>
    </xf>
    <xf numFmtId="177" fontId="5" fillId="0" borderId="292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 textRotation="90"/>
    </xf>
    <xf numFmtId="177" fontId="4" fillId="0" borderId="293" xfId="0" applyNumberFormat="1" applyFont="1" applyBorder="1" applyAlignment="1">
      <alignment vertical="center"/>
    </xf>
    <xf numFmtId="177" fontId="5" fillId="0" borderId="294" xfId="0" applyNumberFormat="1" applyFont="1" applyBorder="1" applyAlignment="1">
      <alignment vertical="center"/>
    </xf>
    <xf numFmtId="177" fontId="4" fillId="0" borderId="198" xfId="0" applyNumberFormat="1" applyFont="1" applyBorder="1" applyAlignment="1">
      <alignment vertical="center"/>
    </xf>
    <xf numFmtId="176" fontId="4" fillId="33" borderId="122" xfId="0" applyNumberFormat="1" applyFont="1" applyFill="1" applyBorder="1" applyAlignment="1">
      <alignment vertical="center"/>
    </xf>
    <xf numFmtId="177" fontId="4" fillId="33" borderId="22" xfId="0" applyNumberFormat="1" applyFont="1" applyFill="1" applyBorder="1" applyAlignment="1">
      <alignment vertical="center"/>
    </xf>
    <xf numFmtId="0" fontId="5" fillId="0" borderId="202" xfId="0" applyFont="1" applyBorder="1" applyAlignment="1">
      <alignment vertical="center"/>
    </xf>
    <xf numFmtId="177" fontId="4" fillId="33" borderId="277" xfId="0" applyNumberFormat="1" applyFont="1" applyFill="1" applyBorder="1" applyAlignment="1">
      <alignment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5"/>
  <sheetViews>
    <sheetView tabSelected="1" zoomScaleSheetLayoutView="100" workbookViewId="0" topLeftCell="A1">
      <pane ySplit="5" topLeftCell="A6" activePane="bottomLeft" state="frozen"/>
      <selection pane="topLeft" activeCell="A1" sqref="A1"/>
      <selection pane="bottomLeft" activeCell="G6" sqref="G6"/>
    </sheetView>
  </sheetViews>
  <sheetFormatPr defaultColWidth="9.00390625" defaultRowHeight="12.75"/>
  <cols>
    <col min="1" max="1" width="7.125" style="64" customWidth="1"/>
    <col min="2" max="2" width="10.25390625" style="64" customWidth="1"/>
    <col min="3" max="3" width="66.125" style="64" customWidth="1"/>
    <col min="4" max="5" width="13.375" style="64" customWidth="1"/>
    <col min="6" max="16384" width="9.125" style="64" customWidth="1"/>
  </cols>
  <sheetData>
    <row r="1" spans="1:5" ht="55.5" customHeight="1">
      <c r="A1" s="647" t="s">
        <v>253</v>
      </c>
      <c r="B1" s="647"/>
      <c r="C1" s="647"/>
      <c r="D1" s="647"/>
      <c r="E1" s="46" t="s">
        <v>50</v>
      </c>
    </row>
    <row r="2" spans="1:5" ht="42" customHeight="1">
      <c r="A2" s="654" t="s">
        <v>254</v>
      </c>
      <c r="B2" s="655"/>
      <c r="C2" s="655"/>
      <c r="D2" s="655"/>
      <c r="E2" s="656"/>
    </row>
    <row r="3" spans="1:5" ht="22.5" customHeight="1">
      <c r="A3" s="648" t="s">
        <v>40</v>
      </c>
      <c r="B3" s="650" t="s">
        <v>19</v>
      </c>
      <c r="C3" s="651"/>
      <c r="D3" s="652" t="s">
        <v>112</v>
      </c>
      <c r="E3" s="652" t="s">
        <v>113</v>
      </c>
    </row>
    <row r="4" spans="1:5" ht="21.75" customHeight="1">
      <c r="A4" s="649"/>
      <c r="B4" s="63" t="s">
        <v>41</v>
      </c>
      <c r="C4" s="63" t="s">
        <v>25</v>
      </c>
      <c r="D4" s="653"/>
      <c r="E4" s="653"/>
    </row>
    <row r="5" spans="1:5" ht="21.75" customHeight="1" hidden="1">
      <c r="A5" s="625" t="s">
        <v>42</v>
      </c>
      <c r="B5" s="66"/>
      <c r="C5" s="67"/>
      <c r="D5" s="68"/>
      <c r="E5" s="68"/>
    </row>
    <row r="6" spans="1:5" ht="21.75" customHeight="1">
      <c r="A6" s="626"/>
      <c r="B6" s="69">
        <v>1341</v>
      </c>
      <c r="C6" s="70" t="s">
        <v>8</v>
      </c>
      <c r="D6" s="71">
        <v>2700</v>
      </c>
      <c r="E6" s="72">
        <v>2100</v>
      </c>
    </row>
    <row r="7" spans="1:5" ht="21.75" customHeight="1">
      <c r="A7" s="626"/>
      <c r="B7" s="69">
        <v>1342</v>
      </c>
      <c r="C7" s="70" t="s">
        <v>73</v>
      </c>
      <c r="D7" s="73">
        <v>1000</v>
      </c>
      <c r="E7" s="72">
        <v>1800</v>
      </c>
    </row>
    <row r="8" spans="1:5" ht="21.75" customHeight="1">
      <c r="A8" s="626"/>
      <c r="B8" s="69">
        <v>1343</v>
      </c>
      <c r="C8" s="70" t="s">
        <v>9</v>
      </c>
      <c r="D8" s="73">
        <v>14500</v>
      </c>
      <c r="E8" s="72">
        <v>16700</v>
      </c>
    </row>
    <row r="9" spans="1:5" ht="21.75" customHeight="1">
      <c r="A9" s="626"/>
      <c r="B9" s="69">
        <v>1344</v>
      </c>
      <c r="C9" s="70" t="s">
        <v>10</v>
      </c>
      <c r="D9" s="73">
        <v>300</v>
      </c>
      <c r="E9" s="72">
        <v>300</v>
      </c>
    </row>
    <row r="10" spans="1:5" ht="21.75" customHeight="1">
      <c r="A10" s="626"/>
      <c r="B10" s="69">
        <v>1345</v>
      </c>
      <c r="C10" s="70" t="s">
        <v>11</v>
      </c>
      <c r="D10" s="73">
        <v>1100</v>
      </c>
      <c r="E10" s="72">
        <v>1600</v>
      </c>
    </row>
    <row r="11" spans="1:5" ht="21.75" customHeight="1">
      <c r="A11" s="626"/>
      <c r="B11" s="69">
        <v>1361</v>
      </c>
      <c r="C11" s="70" t="s">
        <v>3</v>
      </c>
      <c r="D11" s="71">
        <v>13600</v>
      </c>
      <c r="E11" s="72">
        <v>14200</v>
      </c>
    </row>
    <row r="12" spans="1:5" ht="21.75" customHeight="1">
      <c r="A12" s="626"/>
      <c r="B12" s="328">
        <v>1511</v>
      </c>
      <c r="C12" s="329" t="s">
        <v>59</v>
      </c>
      <c r="D12" s="332">
        <v>61420</v>
      </c>
      <c r="E12" s="324">
        <v>62300</v>
      </c>
    </row>
    <row r="13" spans="1:5" ht="26.25" customHeight="1">
      <c r="A13" s="627"/>
      <c r="B13" s="623" t="s">
        <v>14</v>
      </c>
      <c r="C13" s="624"/>
      <c r="D13" s="327">
        <f>SUM(D5:D12)</f>
        <v>94620</v>
      </c>
      <c r="E13" s="57">
        <f>SUM(E5:E12)</f>
        <v>99000</v>
      </c>
    </row>
    <row r="14" spans="1:5" ht="18" customHeight="1" hidden="1">
      <c r="A14" s="625" t="s">
        <v>43</v>
      </c>
      <c r="B14" s="74">
        <v>2111</v>
      </c>
      <c r="C14" s="47" t="s">
        <v>12</v>
      </c>
      <c r="D14" s="6">
        <v>0</v>
      </c>
      <c r="E14" s="16">
        <v>0</v>
      </c>
    </row>
    <row r="15" spans="1:5" ht="18" customHeight="1" hidden="1">
      <c r="A15" s="626"/>
      <c r="B15" s="74" t="s">
        <v>48</v>
      </c>
      <c r="C15" s="75" t="s">
        <v>46</v>
      </c>
      <c r="D15" s="43">
        <v>0</v>
      </c>
      <c r="E15" s="44">
        <v>0</v>
      </c>
    </row>
    <row r="16" spans="1:5" ht="21.75" customHeight="1">
      <c r="A16" s="626"/>
      <c r="B16" s="76">
        <v>2141</v>
      </c>
      <c r="C16" s="77" t="s">
        <v>4</v>
      </c>
      <c r="D16" s="78">
        <v>350</v>
      </c>
      <c r="E16" s="79">
        <v>2200</v>
      </c>
    </row>
    <row r="17" spans="1:5" ht="21.75" customHeight="1">
      <c r="A17" s="626"/>
      <c r="B17" s="69" t="s">
        <v>47</v>
      </c>
      <c r="C17" s="70" t="s">
        <v>74</v>
      </c>
      <c r="D17" s="71">
        <v>13832</v>
      </c>
      <c r="E17" s="72">
        <v>16640</v>
      </c>
    </row>
    <row r="18" spans="1:5" ht="21.75" customHeight="1" hidden="1">
      <c r="A18" s="626"/>
      <c r="B18" s="69">
        <v>2221</v>
      </c>
      <c r="C18" s="70" t="s">
        <v>115</v>
      </c>
      <c r="D18" s="71"/>
      <c r="E18" s="72"/>
    </row>
    <row r="19" spans="1:5" ht="21.75" customHeight="1">
      <c r="A19" s="626"/>
      <c r="B19" s="335" t="s">
        <v>465</v>
      </c>
      <c r="C19" s="329" t="s">
        <v>350</v>
      </c>
      <c r="D19" s="330">
        <v>4522</v>
      </c>
      <c r="E19" s="331">
        <v>5200</v>
      </c>
    </row>
    <row r="20" spans="1:5" ht="27" customHeight="1">
      <c r="A20" s="627"/>
      <c r="B20" s="623" t="s">
        <v>14</v>
      </c>
      <c r="C20" s="624"/>
      <c r="D20" s="327">
        <f>SUM(D14:D19)</f>
        <v>18704</v>
      </c>
      <c r="E20" s="57">
        <f>SUM(E14:E19)</f>
        <v>24040</v>
      </c>
    </row>
    <row r="21" spans="1:5" ht="30.75" customHeight="1">
      <c r="A21" s="660" t="s">
        <v>5</v>
      </c>
      <c r="B21" s="661"/>
      <c r="C21" s="662"/>
      <c r="D21" s="80">
        <f>D13+D20</f>
        <v>113324</v>
      </c>
      <c r="E21" s="81">
        <f>E13+E20</f>
        <v>123040</v>
      </c>
    </row>
    <row r="22" spans="1:5" ht="18" customHeight="1" hidden="1">
      <c r="A22" s="636" t="s">
        <v>44</v>
      </c>
      <c r="B22" s="82">
        <v>4111</v>
      </c>
      <c r="C22" s="83" t="s">
        <v>16</v>
      </c>
      <c r="D22" s="84">
        <v>0</v>
      </c>
      <c r="E22" s="85">
        <v>0</v>
      </c>
    </row>
    <row r="23" spans="1:5" ht="21.75" customHeight="1">
      <c r="A23" s="637"/>
      <c r="B23" s="86">
        <v>4137</v>
      </c>
      <c r="C23" s="87" t="s">
        <v>75</v>
      </c>
      <c r="D23" s="88">
        <v>55280</v>
      </c>
      <c r="E23" s="89">
        <v>64759</v>
      </c>
    </row>
    <row r="24" spans="1:5" ht="18" customHeight="1" hidden="1">
      <c r="A24" s="637"/>
      <c r="B24" s="90">
        <v>4116</v>
      </c>
      <c r="C24" s="91" t="s">
        <v>15</v>
      </c>
      <c r="D24" s="92"/>
      <c r="E24" s="93"/>
    </row>
    <row r="25" spans="1:5" ht="21.75" customHeight="1">
      <c r="A25" s="637"/>
      <c r="B25" s="90">
        <v>4137</v>
      </c>
      <c r="C25" s="91" t="s">
        <v>76</v>
      </c>
      <c r="D25" s="92">
        <v>267400</v>
      </c>
      <c r="E25" s="93">
        <v>276598</v>
      </c>
    </row>
    <row r="26" spans="1:5" ht="18" customHeight="1" hidden="1">
      <c r="A26" s="637"/>
      <c r="B26" s="90">
        <v>4122</v>
      </c>
      <c r="C26" s="91" t="s">
        <v>18</v>
      </c>
      <c r="D26" s="92"/>
      <c r="E26" s="93"/>
    </row>
    <row r="27" spans="1:5" ht="18" customHeight="1" hidden="1">
      <c r="A27" s="637"/>
      <c r="B27" s="90">
        <v>4129</v>
      </c>
      <c r="C27" s="91" t="s">
        <v>2</v>
      </c>
      <c r="D27" s="92"/>
      <c r="E27" s="93"/>
    </row>
    <row r="28" spans="1:5" ht="21.75" customHeight="1">
      <c r="A28" s="637"/>
      <c r="B28" s="335">
        <v>4131</v>
      </c>
      <c r="C28" s="336" t="s">
        <v>7</v>
      </c>
      <c r="D28" s="334">
        <f>240000-294</f>
        <v>239706</v>
      </c>
      <c r="E28" s="324">
        <v>350000</v>
      </c>
    </row>
    <row r="29" spans="1:5" ht="26.25" customHeight="1" thickBot="1">
      <c r="A29" s="638"/>
      <c r="B29" s="631" t="s">
        <v>14</v>
      </c>
      <c r="C29" s="632"/>
      <c r="D29" s="333">
        <f>SUM(D22:D28)</f>
        <v>562386</v>
      </c>
      <c r="E29" s="101">
        <f>SUM(E22:E28)</f>
        <v>691357</v>
      </c>
    </row>
    <row r="30" spans="1:5" ht="30" customHeight="1" thickBot="1">
      <c r="A30" s="633" t="s">
        <v>6</v>
      </c>
      <c r="B30" s="634"/>
      <c r="C30" s="635"/>
      <c r="D30" s="99">
        <f>D21+D29</f>
        <v>675710</v>
      </c>
      <c r="E30" s="100">
        <f>E21+E29</f>
        <v>814397</v>
      </c>
    </row>
    <row r="31" spans="1:5" ht="42" customHeight="1">
      <c r="A31" s="657" t="s">
        <v>255</v>
      </c>
      <c r="B31" s="658"/>
      <c r="C31" s="658"/>
      <c r="D31" s="658"/>
      <c r="E31" s="659"/>
    </row>
    <row r="32" spans="1:5" ht="21.75" customHeight="1">
      <c r="A32" s="636" t="s">
        <v>45</v>
      </c>
      <c r="B32" s="94" t="s">
        <v>0</v>
      </c>
      <c r="C32" s="102"/>
      <c r="D32" s="103">
        <v>425818.2</v>
      </c>
      <c r="E32" s="89">
        <v>290000</v>
      </c>
    </row>
    <row r="33" spans="1:5" ht="21.75" customHeight="1">
      <c r="A33" s="637"/>
      <c r="B33" s="645" t="s">
        <v>199</v>
      </c>
      <c r="C33" s="646"/>
      <c r="D33" s="95"/>
      <c r="E33" s="89">
        <v>25100</v>
      </c>
    </row>
    <row r="34" spans="1:6" ht="21.75" customHeight="1">
      <c r="A34" s="637"/>
      <c r="B34" s="641" t="s">
        <v>51</v>
      </c>
      <c r="C34" s="642"/>
      <c r="D34" s="96">
        <v>20000</v>
      </c>
      <c r="E34" s="93">
        <f>15973.4+500</f>
        <v>16473.4</v>
      </c>
      <c r="F34" s="3"/>
    </row>
    <row r="35" spans="1:5" ht="21.75" customHeight="1">
      <c r="A35" s="637"/>
      <c r="B35" s="641" t="s">
        <v>83</v>
      </c>
      <c r="C35" s="642"/>
      <c r="D35" s="96">
        <v>20060.3</v>
      </c>
      <c r="E35" s="93">
        <v>11500</v>
      </c>
    </row>
    <row r="36" spans="1:5" ht="21.75" customHeight="1">
      <c r="A36" s="637"/>
      <c r="B36" s="641" t="s">
        <v>85</v>
      </c>
      <c r="C36" s="642"/>
      <c r="D36" s="96">
        <v>350</v>
      </c>
      <c r="E36" s="93">
        <v>350</v>
      </c>
    </row>
    <row r="37" spans="1:5" ht="21.75" customHeight="1">
      <c r="A37" s="637"/>
      <c r="B37" s="641" t="s">
        <v>108</v>
      </c>
      <c r="C37" s="642"/>
      <c r="D37" s="96">
        <v>2296.1</v>
      </c>
      <c r="E37" s="93"/>
    </row>
    <row r="38" spans="1:5" ht="21.75" customHeight="1" hidden="1">
      <c r="A38" s="637"/>
      <c r="B38" s="641" t="s">
        <v>104</v>
      </c>
      <c r="C38" s="642"/>
      <c r="D38" s="96">
        <v>0</v>
      </c>
      <c r="E38" s="93"/>
    </row>
    <row r="39" spans="1:5" ht="21.75" customHeight="1">
      <c r="A39" s="637"/>
      <c r="B39" s="444" t="s">
        <v>413</v>
      </c>
      <c r="C39" s="445"/>
      <c r="D39" s="96"/>
      <c r="E39" s="93">
        <v>15056.2</v>
      </c>
    </row>
    <row r="40" spans="1:5" ht="21.75" customHeight="1">
      <c r="A40" s="637"/>
      <c r="B40" s="641" t="s">
        <v>78</v>
      </c>
      <c r="C40" s="642"/>
      <c r="D40" s="96">
        <v>21287</v>
      </c>
      <c r="E40" s="93"/>
    </row>
    <row r="41" spans="1:5" ht="21.75" customHeight="1">
      <c r="A41" s="637"/>
      <c r="B41" s="643" t="s">
        <v>1</v>
      </c>
      <c r="C41" s="644"/>
      <c r="D41" s="323">
        <v>1329.9</v>
      </c>
      <c r="E41" s="324">
        <v>2676.1</v>
      </c>
    </row>
    <row r="42" spans="1:5" ht="26.25" customHeight="1" thickBot="1">
      <c r="A42" s="638"/>
      <c r="B42" s="639" t="s">
        <v>14</v>
      </c>
      <c r="C42" s="640"/>
      <c r="D42" s="325">
        <f>SUM(D32:D41)</f>
        <v>491141.5</v>
      </c>
      <c r="E42" s="326">
        <f>SUM(E32:E41)</f>
        <v>361155.7</v>
      </c>
    </row>
    <row r="43" spans="1:6" ht="45" customHeight="1">
      <c r="A43" s="628" t="s">
        <v>13</v>
      </c>
      <c r="B43" s="629"/>
      <c r="C43" s="630"/>
      <c r="D43" s="97">
        <f>D30+D42</f>
        <v>1166851.5</v>
      </c>
      <c r="E43" s="98">
        <f>E30+E42</f>
        <v>1175552.7</v>
      </c>
      <c r="F43" s="3"/>
    </row>
    <row r="44" spans="1:5" ht="33.75" customHeight="1">
      <c r="A44" s="622"/>
      <c r="B44" s="622"/>
      <c r="C44" s="622"/>
      <c r="D44" s="622"/>
      <c r="E44" s="622"/>
    </row>
    <row r="45" spans="4:5" ht="16.5">
      <c r="D45" s="3"/>
      <c r="E45" s="3"/>
    </row>
  </sheetData>
  <sheetProtection/>
  <mergeCells count="27">
    <mergeCell ref="E3:E4"/>
    <mergeCell ref="A2:E2"/>
    <mergeCell ref="A31:E31"/>
    <mergeCell ref="A32:A42"/>
    <mergeCell ref="B35:C35"/>
    <mergeCell ref="B36:C36"/>
    <mergeCell ref="B37:C37"/>
    <mergeCell ref="B40:C40"/>
    <mergeCell ref="A21:C21"/>
    <mergeCell ref="B34:C34"/>
    <mergeCell ref="B41:C41"/>
    <mergeCell ref="B33:C33"/>
    <mergeCell ref="B20:C20"/>
    <mergeCell ref="A1:D1"/>
    <mergeCell ref="A3:A4"/>
    <mergeCell ref="B3:C3"/>
    <mergeCell ref="D3:D4"/>
    <mergeCell ref="A44:E44"/>
    <mergeCell ref="B13:C13"/>
    <mergeCell ref="A5:A13"/>
    <mergeCell ref="A43:C43"/>
    <mergeCell ref="B29:C29"/>
    <mergeCell ref="A14:A20"/>
    <mergeCell ref="A30:C30"/>
    <mergeCell ref="A22:A29"/>
    <mergeCell ref="B42:C42"/>
    <mergeCell ref="B38:C3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6" r:id="rId1"/>
  <headerFooter alignWithMargins="0">
    <oddFooter>&amp;L&amp;"Arial Unicode MS,Obyčejné"&amp;9Rozpočet na rok 2019&amp;R&amp;"Arial Unicode MS,Obyčejné"&amp;9&amp;D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8" sqref="J8"/>
    </sheetView>
  </sheetViews>
  <sheetFormatPr defaultColWidth="9.00390625" defaultRowHeight="12.75"/>
  <cols>
    <col min="1" max="1" width="4.625" style="345" customWidth="1"/>
    <col min="2" max="2" width="34.875" style="345" customWidth="1"/>
    <col min="3" max="8" width="12.75390625" style="345" customWidth="1"/>
    <col min="9" max="16384" width="9.125" style="345" customWidth="1"/>
  </cols>
  <sheetData>
    <row r="1" spans="1:8" ht="54.75" customHeight="1">
      <c r="A1" s="821" t="s">
        <v>193</v>
      </c>
      <c r="B1" s="822"/>
      <c r="C1" s="822"/>
      <c r="D1" s="822"/>
      <c r="E1" s="822"/>
      <c r="F1" s="822"/>
      <c r="G1" s="822"/>
      <c r="H1" s="46" t="s">
        <v>279</v>
      </c>
    </row>
    <row r="2" spans="1:8" s="346" customFormat="1" ht="67.5" customHeight="1">
      <c r="A2" s="823" t="s">
        <v>175</v>
      </c>
      <c r="B2" s="824"/>
      <c r="C2" s="825" t="s">
        <v>263</v>
      </c>
      <c r="D2" s="826"/>
      <c r="E2" s="827" t="s">
        <v>264</v>
      </c>
      <c r="F2" s="828"/>
      <c r="G2" s="829" t="s">
        <v>176</v>
      </c>
      <c r="H2" s="826"/>
    </row>
    <row r="3" spans="1:8" s="346" customFormat="1" ht="33" customHeight="1">
      <c r="A3" s="830"/>
      <c r="B3" s="799"/>
      <c r="C3" s="382" t="s">
        <v>266</v>
      </c>
      <c r="D3" s="383" t="s">
        <v>203</v>
      </c>
      <c r="E3" s="382" t="s">
        <v>266</v>
      </c>
      <c r="F3" s="384" t="s">
        <v>203</v>
      </c>
      <c r="G3" s="382" t="s">
        <v>266</v>
      </c>
      <c r="H3" s="831" t="s">
        <v>203</v>
      </c>
    </row>
    <row r="4" spans="1:8" s="346" customFormat="1" ht="19.5" customHeight="1" hidden="1">
      <c r="A4" s="832" t="s">
        <v>177</v>
      </c>
      <c r="B4" s="347" t="s">
        <v>178</v>
      </c>
      <c r="C4" s="800"/>
      <c r="D4" s="348"/>
      <c r="E4" s="800"/>
      <c r="F4" s="348"/>
      <c r="G4" s="803"/>
      <c r="H4" s="833">
        <f aca="true" t="shared" si="0" ref="H4:H22">D4+F4</f>
        <v>0</v>
      </c>
    </row>
    <row r="5" spans="1:8" s="346" customFormat="1" ht="19.5" customHeight="1" hidden="1">
      <c r="A5" s="834"/>
      <c r="B5" s="349" t="s">
        <v>179</v>
      </c>
      <c r="C5" s="801"/>
      <c r="D5" s="350"/>
      <c r="E5" s="801"/>
      <c r="F5" s="350"/>
      <c r="G5" s="804"/>
      <c r="H5" s="835">
        <f t="shared" si="0"/>
        <v>0</v>
      </c>
    </row>
    <row r="6" spans="1:8" s="346" customFormat="1" ht="19.5" customHeight="1" hidden="1">
      <c r="A6" s="834"/>
      <c r="B6" s="349" t="s">
        <v>180</v>
      </c>
      <c r="C6" s="801"/>
      <c r="D6" s="350"/>
      <c r="E6" s="801"/>
      <c r="F6" s="350"/>
      <c r="G6" s="804"/>
      <c r="H6" s="836">
        <f t="shared" si="0"/>
        <v>0</v>
      </c>
    </row>
    <row r="7" spans="1:8" s="346" customFormat="1" ht="19.5" customHeight="1" hidden="1">
      <c r="A7" s="837"/>
      <c r="B7" s="351" t="s">
        <v>181</v>
      </c>
      <c r="C7" s="802"/>
      <c r="D7" s="352"/>
      <c r="E7" s="802"/>
      <c r="F7" s="352"/>
      <c r="G7" s="805"/>
      <c r="H7" s="838">
        <f t="shared" si="0"/>
        <v>0</v>
      </c>
    </row>
    <row r="8" spans="1:8" s="346" customFormat="1" ht="19.5" customHeight="1">
      <c r="A8" s="839" t="s">
        <v>139</v>
      </c>
      <c r="B8" s="347" t="s">
        <v>182</v>
      </c>
      <c r="C8" s="448">
        <v>59651</v>
      </c>
      <c r="D8" s="446">
        <f>'8.SF'!O4</f>
        <v>86650</v>
      </c>
      <c r="E8" s="353">
        <v>15000</v>
      </c>
      <c r="F8" s="354">
        <f>'9.odbory'!$K4</f>
        <v>11500</v>
      </c>
      <c r="G8" s="355">
        <f aca="true" t="shared" si="1" ref="G8:G17">C8+E8</f>
        <v>74651</v>
      </c>
      <c r="H8" s="840">
        <f>D8+F8</f>
        <v>98150</v>
      </c>
    </row>
    <row r="9" spans="1:8" s="346" customFormat="1" ht="19.5" customHeight="1">
      <c r="A9" s="796"/>
      <c r="B9" s="356" t="s">
        <v>183</v>
      </c>
      <c r="C9" s="450">
        <v>25298.8</v>
      </c>
      <c r="D9" s="451">
        <f>'8.SF'!O5</f>
        <v>13566.2</v>
      </c>
      <c r="E9" s="358">
        <v>3000</v>
      </c>
      <c r="F9" s="359">
        <f>'9.odbory'!$K5</f>
        <v>3000</v>
      </c>
      <c r="G9" s="360">
        <f t="shared" si="1"/>
        <v>28298.8</v>
      </c>
      <c r="H9" s="841">
        <f>D9+F9</f>
        <v>16566.2</v>
      </c>
    </row>
    <row r="10" spans="1:8" s="346" customFormat="1" ht="19.5" customHeight="1">
      <c r="A10" s="796"/>
      <c r="B10" s="349" t="s">
        <v>165</v>
      </c>
      <c r="C10" s="450"/>
      <c r="D10" s="451"/>
      <c r="E10" s="358">
        <v>1200</v>
      </c>
      <c r="F10" s="359">
        <f>'9.odbory'!$K6</f>
        <v>1100</v>
      </c>
      <c r="G10" s="360">
        <f t="shared" si="1"/>
        <v>1200</v>
      </c>
      <c r="H10" s="841">
        <f>D10+F10</f>
        <v>1100</v>
      </c>
    </row>
    <row r="11" spans="1:8" s="346" customFormat="1" ht="19.5" customHeight="1">
      <c r="A11" s="796"/>
      <c r="B11" s="356" t="s">
        <v>142</v>
      </c>
      <c r="C11" s="450">
        <v>1990</v>
      </c>
      <c r="D11" s="451">
        <f>'8.SF'!O6</f>
        <v>820</v>
      </c>
      <c r="E11" s="358">
        <v>3000</v>
      </c>
      <c r="F11" s="359">
        <f>'9.odbory'!$K7</f>
        <v>2400</v>
      </c>
      <c r="G11" s="360">
        <f t="shared" si="1"/>
        <v>4990</v>
      </c>
      <c r="H11" s="841">
        <f>D11+F11</f>
        <v>3220</v>
      </c>
    </row>
    <row r="12" spans="1:8" s="346" customFormat="1" ht="19.5" customHeight="1">
      <c r="A12" s="796"/>
      <c r="B12" s="356" t="s">
        <v>143</v>
      </c>
      <c r="C12" s="450">
        <v>9479.9</v>
      </c>
      <c r="D12" s="451">
        <f>'8.SF'!O7</f>
        <v>8788.5</v>
      </c>
      <c r="E12" s="358">
        <v>200</v>
      </c>
      <c r="F12" s="359">
        <f>'9.odbory'!$K8</f>
        <v>200</v>
      </c>
      <c r="G12" s="360">
        <f t="shared" si="1"/>
        <v>9679.9</v>
      </c>
      <c r="H12" s="841">
        <f>D12+F12</f>
        <v>8988.5</v>
      </c>
    </row>
    <row r="13" spans="1:8" s="346" customFormat="1" ht="19.5" customHeight="1">
      <c r="A13" s="796"/>
      <c r="B13" s="356" t="s">
        <v>144</v>
      </c>
      <c r="C13" s="450">
        <v>775</v>
      </c>
      <c r="D13" s="451">
        <f>'8.SF'!O8</f>
        <v>1950</v>
      </c>
      <c r="E13" s="358">
        <v>200</v>
      </c>
      <c r="F13" s="359">
        <f>'9.odbory'!$K9</f>
        <v>200</v>
      </c>
      <c r="G13" s="360">
        <f t="shared" si="1"/>
        <v>975</v>
      </c>
      <c r="H13" s="841">
        <f t="shared" si="0"/>
        <v>2150</v>
      </c>
    </row>
    <row r="14" spans="1:8" s="346" customFormat="1" ht="19.5" customHeight="1">
      <c r="A14" s="796"/>
      <c r="B14" s="356" t="s">
        <v>145</v>
      </c>
      <c r="C14" s="450">
        <v>5585.8</v>
      </c>
      <c r="D14" s="451">
        <f>'8.SF'!O9</f>
        <v>9258.9</v>
      </c>
      <c r="E14" s="358">
        <v>9782.4</v>
      </c>
      <c r="F14" s="359">
        <f>'9.odbory'!$K10</f>
        <v>0</v>
      </c>
      <c r="G14" s="360">
        <f t="shared" si="1"/>
        <v>15368.2</v>
      </c>
      <c r="H14" s="841">
        <f t="shared" si="0"/>
        <v>9258.9</v>
      </c>
    </row>
    <row r="15" spans="1:8" s="346" customFormat="1" ht="19.5" customHeight="1">
      <c r="A15" s="796"/>
      <c r="B15" s="356" t="s">
        <v>184</v>
      </c>
      <c r="C15" s="450"/>
      <c r="D15" s="451"/>
      <c r="E15" s="358"/>
      <c r="F15" s="359">
        <f>'9.odbory'!$K11</f>
        <v>10335.7</v>
      </c>
      <c r="G15" s="360">
        <f>C15+E15</f>
        <v>0</v>
      </c>
      <c r="H15" s="841">
        <f t="shared" si="0"/>
        <v>10335.7</v>
      </c>
    </row>
    <row r="16" spans="1:8" s="346" customFormat="1" ht="19.5" customHeight="1">
      <c r="A16" s="796"/>
      <c r="B16" s="356" t="s">
        <v>185</v>
      </c>
      <c r="C16" s="450"/>
      <c r="D16" s="451"/>
      <c r="E16" s="358">
        <v>21000</v>
      </c>
      <c r="F16" s="359">
        <f>'9.odbory'!$K12</f>
        <v>22000</v>
      </c>
      <c r="G16" s="360">
        <f t="shared" si="1"/>
        <v>21000</v>
      </c>
      <c r="H16" s="841">
        <f t="shared" si="0"/>
        <v>22000</v>
      </c>
    </row>
    <row r="17" spans="1:8" s="346" customFormat="1" ht="19.5" customHeight="1">
      <c r="A17" s="796"/>
      <c r="B17" s="356" t="s">
        <v>146</v>
      </c>
      <c r="C17" s="450">
        <v>7116</v>
      </c>
      <c r="D17" s="451">
        <f>'8.SF'!O10</f>
        <v>9655</v>
      </c>
      <c r="E17" s="358">
        <v>22821</v>
      </c>
      <c r="F17" s="359">
        <f>'9.odbory'!$K13</f>
        <v>23490</v>
      </c>
      <c r="G17" s="360">
        <f t="shared" si="1"/>
        <v>29937</v>
      </c>
      <c r="H17" s="841">
        <f t="shared" si="0"/>
        <v>33145</v>
      </c>
    </row>
    <row r="18" spans="1:8" s="346" customFormat="1" ht="19.5" customHeight="1">
      <c r="A18" s="796"/>
      <c r="B18" s="356" t="s">
        <v>147</v>
      </c>
      <c r="C18" s="450">
        <v>4125.8</v>
      </c>
      <c r="D18" s="451">
        <f>'8.SF'!O11</f>
        <v>1515</v>
      </c>
      <c r="E18" s="358">
        <v>100</v>
      </c>
      <c r="F18" s="359">
        <f>'9.odbory'!$K14</f>
        <v>100</v>
      </c>
      <c r="G18" s="360">
        <f>C18+E18</f>
        <v>4225.8</v>
      </c>
      <c r="H18" s="841">
        <f t="shared" si="0"/>
        <v>1615</v>
      </c>
    </row>
    <row r="19" spans="1:8" s="346" customFormat="1" ht="19.5" customHeight="1">
      <c r="A19" s="796"/>
      <c r="B19" s="349" t="s">
        <v>186</v>
      </c>
      <c r="C19" s="450"/>
      <c r="D19" s="451"/>
      <c r="E19" s="358">
        <v>1000</v>
      </c>
      <c r="F19" s="359">
        <f>'9.odbory'!$K15</f>
        <v>0</v>
      </c>
      <c r="G19" s="360">
        <f>C19+E19</f>
        <v>1000</v>
      </c>
      <c r="H19" s="841">
        <f t="shared" si="0"/>
        <v>0</v>
      </c>
    </row>
    <row r="20" spans="1:8" s="346" customFormat="1" ht="19.5" customHeight="1">
      <c r="A20" s="796"/>
      <c r="B20" s="356" t="s">
        <v>168</v>
      </c>
      <c r="C20" s="450"/>
      <c r="D20" s="451"/>
      <c r="E20" s="358">
        <v>10000</v>
      </c>
      <c r="F20" s="359">
        <f>'9.odbory'!$K16</f>
        <v>2000</v>
      </c>
      <c r="G20" s="360">
        <f>C20+E20</f>
        <v>10000</v>
      </c>
      <c r="H20" s="841">
        <f t="shared" si="0"/>
        <v>2000</v>
      </c>
    </row>
    <row r="21" spans="1:8" s="346" customFormat="1" ht="19.5" customHeight="1">
      <c r="A21" s="796"/>
      <c r="B21" s="362" t="s">
        <v>169</v>
      </c>
      <c r="C21" s="450"/>
      <c r="D21" s="451"/>
      <c r="E21" s="364">
        <v>280000</v>
      </c>
      <c r="F21" s="359">
        <f>'9.odbory'!$K17</f>
        <v>119800</v>
      </c>
      <c r="G21" s="365">
        <f>C21+E21</f>
        <v>280000</v>
      </c>
      <c r="H21" s="841">
        <f t="shared" si="0"/>
        <v>119800</v>
      </c>
    </row>
    <row r="22" spans="1:8" s="346" customFormat="1" ht="19.5" customHeight="1" thickBot="1">
      <c r="A22" s="796"/>
      <c r="B22" s="366" t="s">
        <v>170</v>
      </c>
      <c r="C22" s="449"/>
      <c r="D22" s="447"/>
      <c r="E22" s="364">
        <v>70000</v>
      </c>
      <c r="F22" s="367">
        <f>'9.odbory'!$K18</f>
        <v>30800</v>
      </c>
      <c r="G22" s="365">
        <f>C22+E22</f>
        <v>70000</v>
      </c>
      <c r="H22" s="841">
        <f t="shared" si="0"/>
        <v>30800</v>
      </c>
    </row>
    <row r="23" spans="1:8" s="346" customFormat="1" ht="27.75" customHeight="1" thickTop="1">
      <c r="A23" s="842"/>
      <c r="B23" s="368" t="s">
        <v>14</v>
      </c>
      <c r="C23" s="369">
        <f aca="true" t="shared" si="2" ref="C23:H23">SUM(C8:C22)</f>
        <v>114022.3</v>
      </c>
      <c r="D23" s="370">
        <f t="shared" si="2"/>
        <v>132203.59999999998</v>
      </c>
      <c r="E23" s="369">
        <f t="shared" si="2"/>
        <v>437303.4</v>
      </c>
      <c r="F23" s="371">
        <f>SUM(F8:F22)</f>
        <v>226925.7</v>
      </c>
      <c r="G23" s="372">
        <f t="shared" si="2"/>
        <v>551325.7</v>
      </c>
      <c r="H23" s="843">
        <f t="shared" si="2"/>
        <v>359129.30000000005</v>
      </c>
    </row>
    <row r="24" spans="1:8" s="346" customFormat="1" ht="19.5" customHeight="1">
      <c r="A24" s="839" t="s">
        <v>148</v>
      </c>
      <c r="B24" s="347" t="s">
        <v>149</v>
      </c>
      <c r="C24" s="437">
        <v>43067</v>
      </c>
      <c r="D24" s="438">
        <f>'8.SF'!O13</f>
        <v>41935</v>
      </c>
      <c r="E24" s="353">
        <v>4500</v>
      </c>
      <c r="F24" s="354">
        <f>'9.odbory'!$K20</f>
        <v>4000</v>
      </c>
      <c r="G24" s="355">
        <f>C24+E24</f>
        <v>47567</v>
      </c>
      <c r="H24" s="840">
        <f>D24+F24</f>
        <v>45935</v>
      </c>
    </row>
    <row r="25" spans="1:8" s="346" customFormat="1" ht="19.5" customHeight="1">
      <c r="A25" s="796"/>
      <c r="B25" s="356" t="s">
        <v>150</v>
      </c>
      <c r="C25" s="441">
        <v>86010</v>
      </c>
      <c r="D25" s="439">
        <f>'8.SF'!O14</f>
        <v>86874.2</v>
      </c>
      <c r="E25" s="361">
        <v>8381.3</v>
      </c>
      <c r="F25" s="373">
        <f>'9.odbory'!$K21</f>
        <v>8720</v>
      </c>
      <c r="G25" s="360">
        <f>C25+E25</f>
        <v>94391.3</v>
      </c>
      <c r="H25" s="841">
        <f>D25+F25</f>
        <v>95594.2</v>
      </c>
    </row>
    <row r="26" spans="1:8" s="346" customFormat="1" ht="19.5" customHeight="1">
      <c r="A26" s="796"/>
      <c r="B26" s="356" t="s">
        <v>151</v>
      </c>
      <c r="C26" s="441"/>
      <c r="D26" s="439">
        <f>'8.SF'!O15</f>
        <v>900</v>
      </c>
      <c r="E26" s="361">
        <v>1700</v>
      </c>
      <c r="F26" s="359">
        <f>'9.odbory'!$K22</f>
        <v>1900</v>
      </c>
      <c r="G26" s="360">
        <f aca="true" t="shared" si="3" ref="G26:H33">C26+E26</f>
        <v>1700</v>
      </c>
      <c r="H26" s="841">
        <f t="shared" si="3"/>
        <v>2800</v>
      </c>
    </row>
    <row r="27" spans="1:8" s="346" customFormat="1" ht="19.5" customHeight="1">
      <c r="A27" s="796"/>
      <c r="B27" s="356" t="s">
        <v>152</v>
      </c>
      <c r="C27" s="441">
        <v>682</v>
      </c>
      <c r="D27" s="439">
        <f>'8.SF'!O16</f>
        <v>52</v>
      </c>
      <c r="E27" s="361">
        <v>300</v>
      </c>
      <c r="F27" s="359">
        <f>'9.odbory'!$K23</f>
        <v>500</v>
      </c>
      <c r="G27" s="360">
        <f t="shared" si="3"/>
        <v>982</v>
      </c>
      <c r="H27" s="841">
        <f t="shared" si="3"/>
        <v>552</v>
      </c>
    </row>
    <row r="28" spans="1:8" s="346" customFormat="1" ht="19.5" customHeight="1">
      <c r="A28" s="796"/>
      <c r="B28" s="356" t="s">
        <v>153</v>
      </c>
      <c r="C28" s="441">
        <v>2668</v>
      </c>
      <c r="D28" s="439">
        <f>'8.SF'!O17</f>
        <v>2482</v>
      </c>
      <c r="E28" s="361">
        <v>4237.3</v>
      </c>
      <c r="F28" s="359">
        <f>'9.odbory'!$K24</f>
        <v>4215.2</v>
      </c>
      <c r="G28" s="360">
        <f t="shared" si="3"/>
        <v>6905.3</v>
      </c>
      <c r="H28" s="841">
        <f t="shared" si="3"/>
        <v>6697.2</v>
      </c>
    </row>
    <row r="29" spans="1:8" s="346" customFormat="1" ht="19.5" customHeight="1">
      <c r="A29" s="796"/>
      <c r="B29" s="356" t="s">
        <v>187</v>
      </c>
      <c r="C29" s="441"/>
      <c r="D29" s="439"/>
      <c r="E29" s="361">
        <v>280000</v>
      </c>
      <c r="F29" s="359">
        <f>'9.odbory'!$K25</f>
        <v>112000</v>
      </c>
      <c r="G29" s="360">
        <f t="shared" si="3"/>
        <v>280000</v>
      </c>
      <c r="H29" s="841">
        <f>D29+F29</f>
        <v>112000</v>
      </c>
    </row>
    <row r="30" spans="1:8" s="346" customFormat="1" ht="19.5" customHeight="1">
      <c r="A30" s="796"/>
      <c r="B30" s="356" t="s">
        <v>172</v>
      </c>
      <c r="C30" s="441"/>
      <c r="D30" s="439"/>
      <c r="E30" s="361">
        <v>76700</v>
      </c>
      <c r="F30" s="359">
        <f>'9.odbory'!$K26</f>
        <v>38000</v>
      </c>
      <c r="G30" s="360"/>
      <c r="H30" s="841">
        <f t="shared" si="3"/>
        <v>38000</v>
      </c>
    </row>
    <row r="31" spans="1:8" s="346" customFormat="1" ht="19.5" customHeight="1">
      <c r="A31" s="796"/>
      <c r="B31" s="356" t="s">
        <v>154</v>
      </c>
      <c r="C31" s="441">
        <v>5580</v>
      </c>
      <c r="D31" s="439">
        <f>'8.SF'!O18</f>
        <v>17440</v>
      </c>
      <c r="E31" s="361">
        <v>190</v>
      </c>
      <c r="F31" s="359">
        <f>'9.odbory'!$K27</f>
        <v>50</v>
      </c>
      <c r="G31" s="360">
        <f t="shared" si="3"/>
        <v>5770</v>
      </c>
      <c r="H31" s="841">
        <f t="shared" si="3"/>
        <v>17490</v>
      </c>
    </row>
    <row r="32" spans="1:8" s="346" customFormat="1" ht="19.5" customHeight="1">
      <c r="A32" s="796"/>
      <c r="B32" s="356" t="s">
        <v>173</v>
      </c>
      <c r="C32" s="441"/>
      <c r="D32" s="439"/>
      <c r="E32" s="361">
        <v>1000</v>
      </c>
      <c r="F32" s="374">
        <f>'9.odbory'!$K28</f>
        <v>1000</v>
      </c>
      <c r="G32" s="360">
        <f t="shared" si="3"/>
        <v>1000</v>
      </c>
      <c r="H32" s="841">
        <f t="shared" si="3"/>
        <v>1000</v>
      </c>
    </row>
    <row r="33" spans="1:8" s="346" customFormat="1" ht="19.5" customHeight="1" thickBot="1">
      <c r="A33" s="796"/>
      <c r="B33" s="375" t="s">
        <v>188</v>
      </c>
      <c r="C33" s="363"/>
      <c r="D33" s="440"/>
      <c r="E33" s="376">
        <v>220000</v>
      </c>
      <c r="F33" s="377">
        <f>'9.odbory'!$K29</f>
        <v>175700</v>
      </c>
      <c r="G33" s="365">
        <f t="shared" si="3"/>
        <v>220000</v>
      </c>
      <c r="H33" s="844">
        <f t="shared" si="3"/>
        <v>175700</v>
      </c>
    </row>
    <row r="34" spans="1:8" s="346" customFormat="1" ht="27.75" customHeight="1" thickTop="1">
      <c r="A34" s="842"/>
      <c r="B34" s="378" t="s">
        <v>14</v>
      </c>
      <c r="C34" s="372">
        <f aca="true" t="shared" si="4" ref="C34:H34">SUM(C24:C33)</f>
        <v>138007</v>
      </c>
      <c r="D34" s="379">
        <f t="shared" si="4"/>
        <v>149683.2</v>
      </c>
      <c r="E34" s="369">
        <f t="shared" si="4"/>
        <v>597008.6</v>
      </c>
      <c r="F34" s="379">
        <f t="shared" si="4"/>
        <v>346085.2</v>
      </c>
      <c r="G34" s="380">
        <f t="shared" si="4"/>
        <v>658315.6</v>
      </c>
      <c r="H34" s="845">
        <f t="shared" si="4"/>
        <v>495768.4</v>
      </c>
    </row>
    <row r="35" spans="1:8" s="346" customFormat="1" ht="30" customHeight="1">
      <c r="A35" s="846" t="s">
        <v>189</v>
      </c>
      <c r="B35" s="797"/>
      <c r="C35" s="385">
        <f aca="true" t="shared" si="5" ref="C35:H35">C34-C23</f>
        <v>23984.699999999997</v>
      </c>
      <c r="D35" s="386">
        <f t="shared" si="5"/>
        <v>17479.600000000035</v>
      </c>
      <c r="E35" s="387">
        <f t="shared" si="5"/>
        <v>159705.19999999995</v>
      </c>
      <c r="F35" s="386">
        <f t="shared" si="5"/>
        <v>119159.5</v>
      </c>
      <c r="G35" s="388">
        <f t="shared" si="5"/>
        <v>106989.90000000002</v>
      </c>
      <c r="H35" s="847">
        <f t="shared" si="5"/>
        <v>136639.09999999998</v>
      </c>
    </row>
    <row r="36" spans="1:9" s="346" customFormat="1" ht="26.25" customHeight="1" thickBot="1">
      <c r="A36" s="848" t="s">
        <v>190</v>
      </c>
      <c r="B36" s="798"/>
      <c r="C36" s="798"/>
      <c r="D36" s="798"/>
      <c r="E36" s="798"/>
      <c r="F36" s="798"/>
      <c r="G36" s="381"/>
      <c r="H36" s="400">
        <f>H35*0.19</f>
        <v>25961.428999999996</v>
      </c>
      <c r="I36" s="64"/>
    </row>
    <row r="37" spans="1:9" s="346" customFormat="1" ht="33.75" customHeight="1">
      <c r="A37" s="628" t="s">
        <v>191</v>
      </c>
      <c r="B37" s="786"/>
      <c r="C37" s="786"/>
      <c r="D37" s="786"/>
      <c r="E37" s="786"/>
      <c r="F37" s="786"/>
      <c r="G37" s="621"/>
      <c r="H37" s="849">
        <f>H35-H36</f>
        <v>110677.67099999997</v>
      </c>
      <c r="I37" s="64"/>
    </row>
  </sheetData>
  <sheetProtection/>
  <mergeCells count="14">
    <mergeCell ref="A4:A7"/>
    <mergeCell ref="C4:C7"/>
    <mergeCell ref="E4:E7"/>
    <mergeCell ref="G4:G7"/>
    <mergeCell ref="A8:A23"/>
    <mergeCell ref="A24:A34"/>
    <mergeCell ref="A35:B35"/>
    <mergeCell ref="A36:F36"/>
    <mergeCell ref="A37:F37"/>
    <mergeCell ref="A1:G1"/>
    <mergeCell ref="A2:B3"/>
    <mergeCell ref="C2:D2"/>
    <mergeCell ref="E2:F2"/>
    <mergeCell ref="G2:H2"/>
  </mergeCells>
  <printOptions gridLines="1"/>
  <pageMargins left="0.5118110236220472" right="0.5118110236220472" top="0.5905511811023623" bottom="0.7874015748031497" header="0.31496062992125984" footer="0.31496062992125984"/>
  <pageSetup fitToHeight="1" fitToWidth="1" horizontalDpi="600" verticalDpi="600" orientation="portrait" paperSize="9" scale="81" r:id="rId1"/>
  <headerFooter>
    <oddFooter>&amp;L&amp;"Arial Unicode MS,Obyčejné"&amp;9Rozpočet na rok 2019&amp;R&amp;"Arial Unicode MS,Obyčejné"&amp;9&amp;D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711"/>
  <sheetViews>
    <sheetView zoomScaleSheetLayoutView="10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16.25390625" style="75" customWidth="1"/>
    <col min="2" max="2" width="8.625" style="75" customWidth="1"/>
    <col min="3" max="3" width="40.75390625" style="75" customWidth="1"/>
    <col min="4" max="5" width="12.75390625" style="112" customWidth="1"/>
    <col min="6" max="6" width="11.625" style="112" customWidth="1"/>
    <col min="7" max="7" width="14.625" style="75" customWidth="1"/>
    <col min="8" max="9" width="12.625" style="75" customWidth="1"/>
    <col min="10" max="10" width="13.25390625" style="75" customWidth="1"/>
    <col min="11" max="16384" width="9.125" style="75" customWidth="1"/>
  </cols>
  <sheetData>
    <row r="1" spans="1:10" ht="70.5" customHeight="1">
      <c r="A1" s="806" t="s">
        <v>435</v>
      </c>
      <c r="B1" s="806"/>
      <c r="C1" s="806"/>
      <c r="D1" s="806"/>
      <c r="E1" s="806"/>
      <c r="F1" s="806"/>
      <c r="G1" s="806"/>
      <c r="H1" s="806"/>
      <c r="I1" s="806"/>
      <c r="J1" s="455" t="s">
        <v>436</v>
      </c>
    </row>
    <row r="2" spans="1:10" ht="42" customHeight="1">
      <c r="A2" s="807" t="s">
        <v>24</v>
      </c>
      <c r="B2" s="808"/>
      <c r="C2" s="809"/>
      <c r="D2" s="810" t="s">
        <v>113</v>
      </c>
      <c r="E2" s="811"/>
      <c r="F2" s="811"/>
      <c r="G2" s="811"/>
      <c r="H2" s="811"/>
      <c r="I2" s="811"/>
      <c r="J2" s="812"/>
    </row>
    <row r="3" spans="1:10" ht="32.25" customHeight="1">
      <c r="A3" s="648" t="s">
        <v>22</v>
      </c>
      <c r="B3" s="813" t="s">
        <v>23</v>
      </c>
      <c r="C3" s="814"/>
      <c r="D3" s="815" t="s">
        <v>49</v>
      </c>
      <c r="E3" s="815"/>
      <c r="F3" s="815"/>
      <c r="G3" s="815" t="s">
        <v>14</v>
      </c>
      <c r="H3" s="818" t="s">
        <v>198</v>
      </c>
      <c r="I3" s="818"/>
      <c r="J3" s="818"/>
    </row>
    <row r="4" spans="1:10" ht="32.25" customHeight="1">
      <c r="A4" s="649"/>
      <c r="B4" s="453" t="s">
        <v>237</v>
      </c>
      <c r="C4" s="536" t="s">
        <v>25</v>
      </c>
      <c r="D4" s="535" t="s">
        <v>236</v>
      </c>
      <c r="E4" s="535" t="s">
        <v>204</v>
      </c>
      <c r="F4" s="537" t="s">
        <v>86</v>
      </c>
      <c r="G4" s="815"/>
      <c r="H4" s="535" t="s">
        <v>236</v>
      </c>
      <c r="I4" s="535" t="s">
        <v>204</v>
      </c>
      <c r="J4" s="535" t="s">
        <v>14</v>
      </c>
    </row>
    <row r="5" spans="1:10" ht="18.75" customHeight="1">
      <c r="A5" s="663" t="s">
        <v>52</v>
      </c>
      <c r="B5" s="113" t="s">
        <v>60</v>
      </c>
      <c r="C5" s="114" t="s">
        <v>61</v>
      </c>
      <c r="D5" s="118">
        <v>235</v>
      </c>
      <c r="E5" s="119"/>
      <c r="F5" s="456"/>
      <c r="G5" s="117">
        <f>SUM(D5:F5)</f>
        <v>235</v>
      </c>
      <c r="H5" s="457">
        <v>225.9</v>
      </c>
      <c r="I5" s="458"/>
      <c r="J5" s="459">
        <f>SUM(H5:I5)</f>
        <v>225.9</v>
      </c>
    </row>
    <row r="6" spans="1:10" ht="18.75" customHeight="1">
      <c r="A6" s="664"/>
      <c r="B6" s="122" t="s">
        <v>72</v>
      </c>
      <c r="C6" s="123" t="s">
        <v>81</v>
      </c>
      <c r="D6" s="128">
        <v>10580</v>
      </c>
      <c r="E6" s="129"/>
      <c r="F6" s="130"/>
      <c r="G6" s="460">
        <f>SUM(D6:F6)</f>
        <v>10580</v>
      </c>
      <c r="H6" s="461"/>
      <c r="I6" s="462"/>
      <c r="J6" s="463"/>
    </row>
    <row r="7" spans="1:10" ht="18.75" customHeight="1">
      <c r="A7" s="664"/>
      <c r="B7" s="132" t="s">
        <v>95</v>
      </c>
      <c r="C7" s="133" t="s">
        <v>96</v>
      </c>
      <c r="D7" s="138">
        <v>175</v>
      </c>
      <c r="E7" s="139"/>
      <c r="F7" s="140"/>
      <c r="G7" s="141">
        <f>SUM(D7:E7)</f>
        <v>175</v>
      </c>
      <c r="H7" s="464">
        <v>175</v>
      </c>
      <c r="I7" s="465"/>
      <c r="J7" s="153">
        <v>175</v>
      </c>
    </row>
    <row r="8" spans="1:10" ht="24" customHeight="1">
      <c r="A8" s="666"/>
      <c r="B8" s="691" t="s">
        <v>27</v>
      </c>
      <c r="C8" s="692"/>
      <c r="D8" s="142">
        <f>SUM(D5:D7)</f>
        <v>10990</v>
      </c>
      <c r="E8" s="146">
        <f>SUM(E5:E7)</f>
        <v>0</v>
      </c>
      <c r="F8" s="143"/>
      <c r="G8" s="145">
        <f>SUM(G5:G7)</f>
        <v>10990</v>
      </c>
      <c r="H8" s="466">
        <f>SUM(H5:H7)</f>
        <v>400.9</v>
      </c>
      <c r="I8" s="467">
        <f>SUM(I5:I7)</f>
        <v>0</v>
      </c>
      <c r="J8" s="172">
        <f>SUM(J5:J7)</f>
        <v>400.9</v>
      </c>
    </row>
    <row r="9" spans="1:10" ht="18.75" customHeight="1">
      <c r="A9" s="664" t="s">
        <v>122</v>
      </c>
      <c r="B9" s="147" t="s">
        <v>62</v>
      </c>
      <c r="C9" s="148" t="s">
        <v>61</v>
      </c>
      <c r="D9" s="468"/>
      <c r="E9" s="458">
        <v>306</v>
      </c>
      <c r="F9" s="459"/>
      <c r="G9" s="459">
        <f>SUM(E9:F9)</f>
        <v>306</v>
      </c>
      <c r="H9" s="468"/>
      <c r="I9" s="458">
        <v>306</v>
      </c>
      <c r="J9" s="459">
        <f>SUM(I9)</f>
        <v>306</v>
      </c>
    </row>
    <row r="10" spans="1:10" ht="18.75" customHeight="1">
      <c r="A10" s="693"/>
      <c r="B10" s="155" t="s">
        <v>82</v>
      </c>
      <c r="C10" s="156" t="s">
        <v>81</v>
      </c>
      <c r="D10" s="470"/>
      <c r="E10" s="462"/>
      <c r="F10" s="463"/>
      <c r="G10" s="463"/>
      <c r="H10" s="470"/>
      <c r="I10" s="462"/>
      <c r="J10" s="471"/>
    </row>
    <row r="11" spans="1:10" ht="18.75" customHeight="1">
      <c r="A11" s="693"/>
      <c r="B11" s="155" t="s">
        <v>20</v>
      </c>
      <c r="C11" s="472" t="s">
        <v>79</v>
      </c>
      <c r="D11" s="470">
        <v>117712</v>
      </c>
      <c r="E11" s="462">
        <v>127090.6</v>
      </c>
      <c r="F11" s="463">
        <v>650</v>
      </c>
      <c r="G11" s="473">
        <f>SUM(D11:F11)</f>
        <v>245452.6</v>
      </c>
      <c r="H11" s="470">
        <v>114352</v>
      </c>
      <c r="I11" s="462"/>
      <c r="J11" s="463">
        <f>SUM(H11:I11)</f>
        <v>114352</v>
      </c>
    </row>
    <row r="12" spans="1:10" ht="18.75" customHeight="1">
      <c r="A12" s="693"/>
      <c r="B12" s="155" t="s">
        <v>20</v>
      </c>
      <c r="C12" s="156" t="s">
        <v>106</v>
      </c>
      <c r="D12" s="474"/>
      <c r="E12" s="475">
        <v>12000</v>
      </c>
      <c r="F12" s="140"/>
      <c r="G12" s="168">
        <f>SUM(E12)</f>
        <v>12000</v>
      </c>
      <c r="H12" s="476"/>
      <c r="I12" s="477">
        <v>12000</v>
      </c>
      <c r="J12" s="153">
        <f>I12</f>
        <v>12000</v>
      </c>
    </row>
    <row r="13" spans="1:10" ht="24" customHeight="1">
      <c r="A13" s="694"/>
      <c r="B13" s="667" t="s">
        <v>27</v>
      </c>
      <c r="C13" s="668"/>
      <c r="D13" s="169">
        <f aca="true" t="shared" si="0" ref="D13:J13">SUM(D9:D12)</f>
        <v>117712</v>
      </c>
      <c r="E13" s="170">
        <f t="shared" si="0"/>
        <v>139396.6</v>
      </c>
      <c r="F13" s="171">
        <f t="shared" si="0"/>
        <v>650</v>
      </c>
      <c r="G13" s="172">
        <f t="shared" si="0"/>
        <v>257758.6</v>
      </c>
      <c r="H13" s="466">
        <f t="shared" si="0"/>
        <v>114352</v>
      </c>
      <c r="I13" s="467">
        <f t="shared" si="0"/>
        <v>12306</v>
      </c>
      <c r="J13" s="172">
        <f t="shared" si="0"/>
        <v>126658</v>
      </c>
    </row>
    <row r="14" spans="1:10" ht="18.75" customHeight="1">
      <c r="A14" s="663" t="s">
        <v>26</v>
      </c>
      <c r="B14" s="173" t="s">
        <v>63</v>
      </c>
      <c r="C14" s="174" t="s">
        <v>61</v>
      </c>
      <c r="D14" s="118"/>
      <c r="E14" s="178">
        <v>3000</v>
      </c>
      <c r="F14" s="120"/>
      <c r="G14" s="121">
        <f>SUM(E14)</f>
        <v>3000</v>
      </c>
      <c r="H14" s="468"/>
      <c r="I14" s="458">
        <v>2822.1</v>
      </c>
      <c r="J14" s="459">
        <v>2822.1</v>
      </c>
    </row>
    <row r="15" spans="1:10" ht="18.75" customHeight="1">
      <c r="A15" s="664"/>
      <c r="B15" s="155" t="s">
        <v>84</v>
      </c>
      <c r="C15" s="179" t="s">
        <v>81</v>
      </c>
      <c r="D15" s="128">
        <v>6895</v>
      </c>
      <c r="E15" s="181"/>
      <c r="F15" s="130"/>
      <c r="G15" s="131">
        <f>SUM(D15:F15)</f>
        <v>6895</v>
      </c>
      <c r="H15" s="470"/>
      <c r="I15" s="462"/>
      <c r="J15" s="463"/>
    </row>
    <row r="16" spans="1:10" ht="18.75" customHeight="1">
      <c r="A16" s="665"/>
      <c r="B16" s="37" t="s">
        <v>21</v>
      </c>
      <c r="C16" s="478" t="s">
        <v>79</v>
      </c>
      <c r="D16" s="138">
        <v>5806.2</v>
      </c>
      <c r="E16" s="185">
        <v>750</v>
      </c>
      <c r="F16" s="140"/>
      <c r="G16" s="141">
        <f>SUM(D16:E16)</f>
        <v>6556.2</v>
      </c>
      <c r="H16" s="474">
        <v>677.4</v>
      </c>
      <c r="I16" s="475"/>
      <c r="J16" s="153">
        <f>SUM(H16:I16)</f>
        <v>677.4</v>
      </c>
    </row>
    <row r="17" spans="1:10" ht="24" customHeight="1">
      <c r="A17" s="666"/>
      <c r="B17" s="667" t="s">
        <v>27</v>
      </c>
      <c r="C17" s="668"/>
      <c r="D17" s="169">
        <f>SUM(D14:D16)</f>
        <v>12701.2</v>
      </c>
      <c r="E17" s="170">
        <f>SUM(E14:E16)</f>
        <v>3750</v>
      </c>
      <c r="F17" s="171"/>
      <c r="G17" s="186">
        <f>SUM(G14:G16)</f>
        <v>16451.2</v>
      </c>
      <c r="H17" s="479">
        <f>SUM(H14:H16)</f>
        <v>677.4</v>
      </c>
      <c r="I17" s="480">
        <f>SUM(I14:I16)</f>
        <v>2822.1</v>
      </c>
      <c r="J17" s="186">
        <f>SUM(J14:J16)</f>
        <v>3499.5</v>
      </c>
    </row>
    <row r="18" spans="1:10" ht="18.75" customHeight="1" hidden="1">
      <c r="A18" s="664" t="s">
        <v>87</v>
      </c>
      <c r="B18" s="187" t="s">
        <v>88</v>
      </c>
      <c r="C18" s="188" t="s">
        <v>93</v>
      </c>
      <c r="D18" s="192"/>
      <c r="E18" s="193"/>
      <c r="F18" s="152"/>
      <c r="G18" s="194"/>
      <c r="H18" s="481"/>
      <c r="I18" s="482"/>
      <c r="J18" s="194"/>
    </row>
    <row r="19" spans="1:10" ht="18.75" customHeight="1">
      <c r="A19" s="664"/>
      <c r="B19" s="187" t="s">
        <v>89</v>
      </c>
      <c r="C19" s="195" t="s">
        <v>61</v>
      </c>
      <c r="D19" s="196">
        <v>1030</v>
      </c>
      <c r="E19" s="200">
        <v>145771</v>
      </c>
      <c r="F19" s="201"/>
      <c r="G19" s="199">
        <f>SUM(D19:F19)</f>
        <v>146801</v>
      </c>
      <c r="H19" s="483">
        <v>530</v>
      </c>
      <c r="I19" s="484">
        <f>86984.5-H19</f>
        <v>86454.5</v>
      </c>
      <c r="J19" s="194">
        <f>SUM(H19:I19)</f>
        <v>86984.5</v>
      </c>
    </row>
    <row r="20" spans="1:10" ht="18.75" customHeight="1" hidden="1">
      <c r="A20" s="664"/>
      <c r="B20" s="187" t="s">
        <v>102</v>
      </c>
      <c r="C20" s="156" t="s">
        <v>100</v>
      </c>
      <c r="D20" s="203"/>
      <c r="E20" s="204"/>
      <c r="F20" s="153"/>
      <c r="G20" s="41">
        <f>SUM(D20:F20)</f>
        <v>0</v>
      </c>
      <c r="H20" s="483"/>
      <c r="I20" s="484"/>
      <c r="J20" s="41"/>
    </row>
    <row r="21" spans="1:10" ht="18.75" customHeight="1" hidden="1">
      <c r="A21" s="664"/>
      <c r="B21" s="187" t="s">
        <v>103</v>
      </c>
      <c r="C21" s="156" t="s">
        <v>195</v>
      </c>
      <c r="D21" s="203"/>
      <c r="E21" s="204"/>
      <c r="F21" s="153"/>
      <c r="G21" s="41">
        <f>SUM(D21:F21)</f>
        <v>0</v>
      </c>
      <c r="H21" s="483"/>
      <c r="I21" s="484"/>
      <c r="J21" s="41"/>
    </row>
    <row r="22" spans="1:10" ht="18.75" customHeight="1">
      <c r="A22" s="664"/>
      <c r="B22" s="187" t="s">
        <v>90</v>
      </c>
      <c r="C22" s="188" t="s">
        <v>120</v>
      </c>
      <c r="D22" s="128">
        <v>2920</v>
      </c>
      <c r="E22" s="181"/>
      <c r="F22" s="130">
        <v>7000</v>
      </c>
      <c r="G22" s="41">
        <f>SUM(D22:F22)</f>
        <v>9920</v>
      </c>
      <c r="H22" s="485">
        <v>850</v>
      </c>
      <c r="I22" s="486"/>
      <c r="J22" s="487">
        <f>SUM(H22:I22)</f>
        <v>850</v>
      </c>
    </row>
    <row r="23" spans="1:10" ht="18.75" customHeight="1">
      <c r="A23" s="665"/>
      <c r="B23" s="208" t="s">
        <v>91</v>
      </c>
      <c r="C23" s="195" t="s">
        <v>97</v>
      </c>
      <c r="D23" s="124">
        <v>142878.2</v>
      </c>
      <c r="E23" s="212">
        <v>2800</v>
      </c>
      <c r="F23" s="127">
        <v>1500</v>
      </c>
      <c r="G23" s="213">
        <f>SUM(D23:F23)</f>
        <v>147178.2</v>
      </c>
      <c r="H23" s="485">
        <v>112574.3</v>
      </c>
      <c r="I23" s="486"/>
      <c r="J23" s="487">
        <f>SUM(H23:I23)</f>
        <v>112574.3</v>
      </c>
    </row>
    <row r="24" spans="1:10" ht="18.75" customHeight="1">
      <c r="A24" s="665"/>
      <c r="B24" s="37" t="s">
        <v>92</v>
      </c>
      <c r="C24" s="478" t="s">
        <v>79</v>
      </c>
      <c r="D24" s="138"/>
      <c r="E24" s="217">
        <v>19820</v>
      </c>
      <c r="F24" s="218"/>
      <c r="G24" s="219">
        <f>SUM(E24:F24)</f>
        <v>19820</v>
      </c>
      <c r="H24" s="488"/>
      <c r="I24" s="489"/>
      <c r="J24" s="41"/>
    </row>
    <row r="25" spans="1:10" ht="24" customHeight="1">
      <c r="A25" s="666"/>
      <c r="B25" s="667" t="s">
        <v>27</v>
      </c>
      <c r="C25" s="668"/>
      <c r="D25" s="466">
        <f>SUM(D18:D24)</f>
        <v>146828.2</v>
      </c>
      <c r="E25" s="223">
        <f>SUM(E18:E24)</f>
        <v>168391</v>
      </c>
      <c r="F25" s="221">
        <f>SUM(F18:F24)</f>
        <v>8500</v>
      </c>
      <c r="G25" s="222">
        <f>SUM(G18:G24)</f>
        <v>323719.2</v>
      </c>
      <c r="H25" s="490">
        <f>SUM(H19:H24)</f>
        <v>113954.3</v>
      </c>
      <c r="I25" s="491">
        <f>SUM(I19:I24)</f>
        <v>86454.5</v>
      </c>
      <c r="J25" s="222">
        <f>SUM(J19:J24)</f>
        <v>200408.8</v>
      </c>
    </row>
    <row r="26" spans="1:10" ht="18.75" customHeight="1">
      <c r="A26" s="663" t="s">
        <v>29</v>
      </c>
      <c r="B26" s="31" t="s">
        <v>64</v>
      </c>
      <c r="C26" s="224" t="s">
        <v>61</v>
      </c>
      <c r="D26" s="118">
        <v>200</v>
      </c>
      <c r="E26" s="119">
        <v>11820</v>
      </c>
      <c r="F26" s="120"/>
      <c r="G26" s="226">
        <f>SUM(D26:F26)</f>
        <v>12020</v>
      </c>
      <c r="H26" s="492"/>
      <c r="I26" s="493">
        <v>5306</v>
      </c>
      <c r="J26" s="494">
        <f>SUM(I26)</f>
        <v>5306</v>
      </c>
    </row>
    <row r="27" spans="1:10" ht="18.75" customHeight="1">
      <c r="A27" s="665"/>
      <c r="B27" s="24" t="s">
        <v>28</v>
      </c>
      <c r="C27" s="22" t="s">
        <v>80</v>
      </c>
      <c r="D27" s="138">
        <v>30155</v>
      </c>
      <c r="E27" s="139"/>
      <c r="F27" s="153">
        <v>1500</v>
      </c>
      <c r="G27" s="153">
        <f>SUM(D27:F27)</f>
        <v>31655</v>
      </c>
      <c r="H27" s="476">
        <v>27295</v>
      </c>
      <c r="I27" s="477"/>
      <c r="J27" s="153">
        <v>27295</v>
      </c>
    </row>
    <row r="28" spans="1:10" ht="24" customHeight="1">
      <c r="A28" s="666"/>
      <c r="B28" s="667" t="s">
        <v>27</v>
      </c>
      <c r="C28" s="668"/>
      <c r="D28" s="231">
        <f>SUM(D26:D27)</f>
        <v>30355</v>
      </c>
      <c r="E28" s="230">
        <f>SUM(E26:E27)</f>
        <v>11820</v>
      </c>
      <c r="F28" s="171">
        <f>SUM(F27:F27)</f>
        <v>1500</v>
      </c>
      <c r="G28" s="186">
        <f>G26+G27</f>
        <v>43675</v>
      </c>
      <c r="H28" s="479">
        <f>SUM(H26:H27)</f>
        <v>27295</v>
      </c>
      <c r="I28" s="495">
        <f>SUM(I26:I27)</f>
        <v>5306</v>
      </c>
      <c r="J28" s="186">
        <f>SUM(J26:J27)</f>
        <v>32601</v>
      </c>
    </row>
    <row r="29" spans="1:10" ht="18.75" customHeight="1">
      <c r="A29" s="664" t="s">
        <v>53</v>
      </c>
      <c r="B29" s="147" t="s">
        <v>54</v>
      </c>
      <c r="C29" s="232" t="s">
        <v>107</v>
      </c>
      <c r="D29" s="534">
        <v>630</v>
      </c>
      <c r="E29" s="236"/>
      <c r="F29" s="153"/>
      <c r="G29" s="117">
        <f aca="true" t="shared" si="1" ref="G29:G35">SUM(D29:F29)</f>
        <v>630</v>
      </c>
      <c r="H29" s="496"/>
      <c r="I29" s="497"/>
      <c r="J29" s="498"/>
    </row>
    <row r="30" spans="1:10" ht="17.25" customHeight="1">
      <c r="A30" s="664"/>
      <c r="B30" s="155" t="s">
        <v>124</v>
      </c>
      <c r="C30" s="156" t="s">
        <v>125</v>
      </c>
      <c r="D30" s="241">
        <v>10084</v>
      </c>
      <c r="E30" s="242"/>
      <c r="F30" s="243"/>
      <c r="G30" s="244">
        <f t="shared" si="1"/>
        <v>10084</v>
      </c>
      <c r="H30" s="499">
        <v>3917</v>
      </c>
      <c r="I30" s="500"/>
      <c r="J30" s="501">
        <v>3917</v>
      </c>
    </row>
    <row r="31" spans="1:10" ht="18.75" customHeight="1">
      <c r="A31" s="664"/>
      <c r="B31" s="155" t="s">
        <v>65</v>
      </c>
      <c r="C31" s="156" t="s">
        <v>61</v>
      </c>
      <c r="D31" s="241"/>
      <c r="E31" s="242">
        <v>554</v>
      </c>
      <c r="F31" s="243"/>
      <c r="G31" s="244">
        <f t="shared" si="1"/>
        <v>554</v>
      </c>
      <c r="H31" s="502"/>
      <c r="I31" s="500">
        <v>53.2</v>
      </c>
      <c r="J31" s="533">
        <v>53.2</v>
      </c>
    </row>
    <row r="32" spans="1:10" ht="18.75" customHeight="1">
      <c r="A32" s="664"/>
      <c r="B32" s="155" t="s">
        <v>98</v>
      </c>
      <c r="C32" s="179" t="s">
        <v>81</v>
      </c>
      <c r="D32" s="241">
        <v>70</v>
      </c>
      <c r="E32" s="242"/>
      <c r="F32" s="243"/>
      <c r="G32" s="503">
        <f t="shared" si="1"/>
        <v>70</v>
      </c>
      <c r="H32" s="502"/>
      <c r="I32" s="500"/>
      <c r="J32" s="533"/>
    </row>
    <row r="33" spans="1:10" ht="18.75" customHeight="1">
      <c r="A33" s="665"/>
      <c r="B33" s="155" t="s">
        <v>55</v>
      </c>
      <c r="C33" s="156" t="s">
        <v>120</v>
      </c>
      <c r="D33" s="252">
        <v>26331</v>
      </c>
      <c r="E33" s="253">
        <v>150</v>
      </c>
      <c r="F33" s="254">
        <v>4200</v>
      </c>
      <c r="G33" s="160">
        <f t="shared" si="1"/>
        <v>30681</v>
      </c>
      <c r="H33" s="470">
        <v>11431</v>
      </c>
      <c r="I33" s="462"/>
      <c r="J33" s="463">
        <f>SUM(H33:I33)</f>
        <v>11431</v>
      </c>
    </row>
    <row r="34" spans="1:10" ht="18.75" customHeight="1">
      <c r="A34" s="665"/>
      <c r="B34" s="155" t="s">
        <v>58</v>
      </c>
      <c r="C34" s="156" t="s">
        <v>70</v>
      </c>
      <c r="D34" s="124">
        <v>410</v>
      </c>
      <c r="E34" s="259"/>
      <c r="F34" s="127"/>
      <c r="G34" s="153">
        <f t="shared" si="1"/>
        <v>410</v>
      </c>
      <c r="H34" s="470"/>
      <c r="I34" s="462"/>
      <c r="J34" s="463"/>
    </row>
    <row r="35" spans="1:10" ht="18.75" customHeight="1">
      <c r="A35" s="665"/>
      <c r="B35" s="155" t="s">
        <v>194</v>
      </c>
      <c r="C35" s="478" t="s">
        <v>79</v>
      </c>
      <c r="D35" s="138">
        <v>6380.6</v>
      </c>
      <c r="E35" s="139"/>
      <c r="F35" s="153"/>
      <c r="G35" s="141">
        <f t="shared" si="1"/>
        <v>6380.6</v>
      </c>
      <c r="H35" s="476">
        <v>6058.6</v>
      </c>
      <c r="I35" s="477"/>
      <c r="J35" s="153">
        <f>SUM(H35:I35)</f>
        <v>6058.6</v>
      </c>
    </row>
    <row r="36" spans="1:10" ht="24" customHeight="1">
      <c r="A36" s="666"/>
      <c r="B36" s="667" t="s">
        <v>27</v>
      </c>
      <c r="C36" s="668"/>
      <c r="D36" s="169">
        <f aca="true" t="shared" si="2" ref="D36:I36">SUM(D29:D35)</f>
        <v>43905.6</v>
      </c>
      <c r="E36" s="170">
        <f t="shared" si="2"/>
        <v>704</v>
      </c>
      <c r="F36" s="171">
        <f t="shared" si="2"/>
        <v>4200</v>
      </c>
      <c r="G36" s="186">
        <f t="shared" si="2"/>
        <v>48809.6</v>
      </c>
      <c r="H36" s="480">
        <f t="shared" si="2"/>
        <v>21406.6</v>
      </c>
      <c r="I36" s="495">
        <f t="shared" si="2"/>
        <v>53.2</v>
      </c>
      <c r="J36" s="186">
        <f>SUM(J29:J35)</f>
        <v>21459.800000000003</v>
      </c>
    </row>
    <row r="37" spans="1:10" ht="18.75" customHeight="1">
      <c r="A37" s="663" t="s">
        <v>30</v>
      </c>
      <c r="B37" s="113" t="s">
        <v>116</v>
      </c>
      <c r="C37" s="114" t="s">
        <v>196</v>
      </c>
      <c r="D37" s="118">
        <v>19350</v>
      </c>
      <c r="E37" s="260"/>
      <c r="F37" s="261"/>
      <c r="G37" s="262">
        <f>SUM(D37:F37)</f>
        <v>19350</v>
      </c>
      <c r="H37" s="504">
        <v>18720</v>
      </c>
      <c r="I37" s="505"/>
      <c r="J37" s="506">
        <v>18720</v>
      </c>
    </row>
    <row r="38" spans="1:10" ht="18.75" customHeight="1">
      <c r="A38" s="704"/>
      <c r="B38" s="263" t="s">
        <v>77</v>
      </c>
      <c r="C38" s="22" t="s">
        <v>61</v>
      </c>
      <c r="D38" s="124"/>
      <c r="E38" s="259">
        <v>1500</v>
      </c>
      <c r="F38" s="127"/>
      <c r="G38" s="265">
        <f>SUM(D38:F38)</f>
        <v>1500</v>
      </c>
      <c r="H38" s="507"/>
      <c r="I38" s="508"/>
      <c r="J38" s="262"/>
    </row>
    <row r="39" spans="1:10" ht="18.75" customHeight="1" hidden="1">
      <c r="A39" s="704"/>
      <c r="B39" s="24" t="s">
        <v>69</v>
      </c>
      <c r="C39" s="454" t="s">
        <v>109</v>
      </c>
      <c r="D39" s="267"/>
      <c r="E39" s="268"/>
      <c r="F39" s="152"/>
      <c r="G39" s="269"/>
      <c r="H39" s="509"/>
      <c r="I39" s="510"/>
      <c r="J39" s="269"/>
    </row>
    <row r="40" spans="1:10" ht="18.75" customHeight="1">
      <c r="A40" s="704"/>
      <c r="B40" s="24" t="s">
        <v>101</v>
      </c>
      <c r="C40" s="123" t="s">
        <v>70</v>
      </c>
      <c r="D40" s="128">
        <v>1450</v>
      </c>
      <c r="E40" s="129"/>
      <c r="F40" s="130">
        <v>200</v>
      </c>
      <c r="G40" s="265">
        <f aca="true" t="shared" si="3" ref="G40:G47">SUM(D40:F40)</f>
        <v>1650</v>
      </c>
      <c r="H40" s="591"/>
      <c r="I40" s="592"/>
      <c r="J40" s="593"/>
    </row>
    <row r="41" spans="1:10" ht="18.75" customHeight="1">
      <c r="A41" s="704"/>
      <c r="B41" s="132" t="s">
        <v>57</v>
      </c>
      <c r="C41" s="511" t="s">
        <v>79</v>
      </c>
      <c r="D41" s="138"/>
      <c r="E41" s="139"/>
      <c r="F41" s="153"/>
      <c r="G41" s="274"/>
      <c r="H41" s="507"/>
      <c r="I41" s="512"/>
      <c r="J41" s="262"/>
    </row>
    <row r="42" spans="1:10" ht="24" customHeight="1">
      <c r="A42" s="705"/>
      <c r="B42" s="667" t="s">
        <v>27</v>
      </c>
      <c r="C42" s="668"/>
      <c r="D42" s="275">
        <f>SUM(D37:D41)</f>
        <v>20800</v>
      </c>
      <c r="E42" s="276">
        <f>SUM(E38:E41)</f>
        <v>1500</v>
      </c>
      <c r="F42" s="277">
        <f>SUM(F38:F41)</f>
        <v>200</v>
      </c>
      <c r="G42" s="186">
        <f t="shared" si="3"/>
        <v>22500</v>
      </c>
      <c r="H42" s="513">
        <f>SUM(H37:H41)</f>
        <v>18720</v>
      </c>
      <c r="I42" s="514">
        <f>SUM(I37:I41)</f>
        <v>0</v>
      </c>
      <c r="J42" s="186">
        <f>SUM(J37:J41)</f>
        <v>18720</v>
      </c>
    </row>
    <row r="43" spans="1:10" ht="18.75" customHeight="1">
      <c r="A43" s="695" t="s">
        <v>123</v>
      </c>
      <c r="B43" s="278" t="s">
        <v>66</v>
      </c>
      <c r="C43" s="156" t="s">
        <v>61</v>
      </c>
      <c r="D43" s="118">
        <v>10307</v>
      </c>
      <c r="E43" s="119">
        <v>74983</v>
      </c>
      <c r="F43" s="120"/>
      <c r="G43" s="266">
        <f t="shared" si="3"/>
        <v>85290</v>
      </c>
      <c r="H43" s="468">
        <v>12</v>
      </c>
      <c r="I43" s="515">
        <f>J43-H43</f>
        <v>4698.4</v>
      </c>
      <c r="J43" s="459">
        <v>4710.4</v>
      </c>
    </row>
    <row r="44" spans="1:10" ht="18.75" customHeight="1">
      <c r="A44" s="665"/>
      <c r="B44" s="122" t="s">
        <v>31</v>
      </c>
      <c r="C44" s="156" t="s">
        <v>80</v>
      </c>
      <c r="D44" s="124">
        <v>800</v>
      </c>
      <c r="E44" s="259"/>
      <c r="F44" s="127"/>
      <c r="G44" s="131">
        <f t="shared" si="3"/>
        <v>800</v>
      </c>
      <c r="H44" s="470"/>
      <c r="I44" s="469"/>
      <c r="J44" s="463"/>
    </row>
    <row r="45" spans="1:10" ht="18.75" customHeight="1">
      <c r="A45" s="665"/>
      <c r="B45" s="122" t="s">
        <v>119</v>
      </c>
      <c r="C45" s="123" t="s">
        <v>120</v>
      </c>
      <c r="D45" s="212">
        <v>1200</v>
      </c>
      <c r="F45" s="594"/>
      <c r="G45" s="131">
        <f>SUM(D45:F45)</f>
        <v>1200</v>
      </c>
      <c r="H45" s="470"/>
      <c r="I45" s="469"/>
      <c r="J45" s="463"/>
    </row>
    <row r="46" spans="1:10" ht="18.75" customHeight="1">
      <c r="A46" s="665"/>
      <c r="B46" s="122" t="s">
        <v>32</v>
      </c>
      <c r="C46" s="472" t="s">
        <v>79</v>
      </c>
      <c r="D46" s="124">
        <v>250</v>
      </c>
      <c r="E46" s="259"/>
      <c r="F46" s="127"/>
      <c r="G46" s="160">
        <f t="shared" si="3"/>
        <v>250</v>
      </c>
      <c r="H46" s="476">
        <v>250</v>
      </c>
      <c r="I46" s="516"/>
      <c r="J46" s="153">
        <v>250</v>
      </c>
    </row>
    <row r="47" spans="1:10" ht="18.75" customHeight="1">
      <c r="A47" s="665"/>
      <c r="B47" s="24" t="s">
        <v>99</v>
      </c>
      <c r="C47" s="272" t="s">
        <v>96</v>
      </c>
      <c r="D47" s="138">
        <v>3500</v>
      </c>
      <c r="E47" s="139">
        <v>2800</v>
      </c>
      <c r="F47" s="153"/>
      <c r="G47" s="141">
        <f t="shared" si="3"/>
        <v>6300</v>
      </c>
      <c r="H47" s="517">
        <v>3500</v>
      </c>
      <c r="I47" s="518"/>
      <c r="J47" s="519">
        <f>SUM(H47:I47)</f>
        <v>3500</v>
      </c>
    </row>
    <row r="48" spans="1:10" ht="24" customHeight="1">
      <c r="A48" s="666"/>
      <c r="B48" s="667" t="s">
        <v>27</v>
      </c>
      <c r="C48" s="668"/>
      <c r="D48" s="169">
        <f>SUM(D43:D47)</f>
        <v>16057</v>
      </c>
      <c r="E48" s="170">
        <f>SUM(E43:E47)</f>
        <v>77783</v>
      </c>
      <c r="F48" s="171"/>
      <c r="G48" s="186">
        <f>SUM(G43:G47)</f>
        <v>93840</v>
      </c>
      <c r="H48" s="514">
        <f>SUM(H43:H47)</f>
        <v>3762</v>
      </c>
      <c r="I48" s="514">
        <f>SUM(I43:I47)</f>
        <v>4698.4</v>
      </c>
      <c r="J48" s="520">
        <f>SUM(J43:J47)</f>
        <v>8460.4</v>
      </c>
    </row>
    <row r="49" spans="1:10" ht="18.75" customHeight="1">
      <c r="A49" s="664" t="s">
        <v>56</v>
      </c>
      <c r="B49" s="283" t="s">
        <v>33</v>
      </c>
      <c r="C49" s="148" t="s">
        <v>34</v>
      </c>
      <c r="D49" s="118">
        <v>285</v>
      </c>
      <c r="E49" s="119"/>
      <c r="F49" s="120"/>
      <c r="G49" s="153">
        <f>SUM(D49:F49)</f>
        <v>285</v>
      </c>
      <c r="H49" s="468">
        <v>285</v>
      </c>
      <c r="I49" s="458"/>
      <c r="J49" s="459">
        <v>285</v>
      </c>
    </row>
    <row r="50" spans="1:10" ht="18.75" customHeight="1">
      <c r="A50" s="664"/>
      <c r="B50" s="122" t="s">
        <v>71</v>
      </c>
      <c r="C50" s="156" t="s">
        <v>196</v>
      </c>
      <c r="D50" s="203">
        <v>1810</v>
      </c>
      <c r="E50" s="264"/>
      <c r="F50" s="153"/>
      <c r="G50" s="258">
        <f>SUM(D50:F50)</f>
        <v>1810</v>
      </c>
      <c r="H50" s="476">
        <v>1810</v>
      </c>
      <c r="I50" s="477"/>
      <c r="J50" s="153">
        <v>1810</v>
      </c>
    </row>
    <row r="51" spans="1:10" ht="18.75" customHeight="1" hidden="1">
      <c r="A51" s="664"/>
      <c r="B51" s="122" t="s">
        <v>68</v>
      </c>
      <c r="C51" s="156" t="s">
        <v>93</v>
      </c>
      <c r="D51" s="285"/>
      <c r="E51" s="286"/>
      <c r="F51" s="287"/>
      <c r="G51" s="152"/>
      <c r="H51" s="521"/>
      <c r="I51" s="522"/>
      <c r="J51" s="152"/>
    </row>
    <row r="52" spans="1:10" ht="18.75" customHeight="1">
      <c r="A52" s="693"/>
      <c r="B52" s="122" t="s">
        <v>67</v>
      </c>
      <c r="C52" s="156" t="s">
        <v>61</v>
      </c>
      <c r="D52" s="124">
        <v>7038</v>
      </c>
      <c r="E52" s="259">
        <v>11500</v>
      </c>
      <c r="F52" s="127"/>
      <c r="G52" s="131">
        <f aca="true" t="shared" si="4" ref="G52:G59">SUM(D52:F52)</f>
        <v>18538</v>
      </c>
      <c r="H52" s="470">
        <f>J52-I52</f>
        <v>148.39999999999964</v>
      </c>
      <c r="I52" s="462">
        <v>6689.6</v>
      </c>
      <c r="J52" s="463">
        <v>6838</v>
      </c>
    </row>
    <row r="53" spans="1:10" ht="18.75" customHeight="1">
      <c r="A53" s="693"/>
      <c r="B53" s="122" t="s">
        <v>117</v>
      </c>
      <c r="C53" s="156" t="s">
        <v>196</v>
      </c>
      <c r="D53" s="128">
        <v>37930</v>
      </c>
      <c r="E53" s="129">
        <v>2800</v>
      </c>
      <c r="F53" s="130"/>
      <c r="G53" s="131">
        <f>SUM(D53:F53)</f>
        <v>40730</v>
      </c>
      <c r="H53" s="470">
        <v>37980</v>
      </c>
      <c r="I53" s="462"/>
      <c r="J53" s="463">
        <v>37980</v>
      </c>
    </row>
    <row r="54" spans="1:10" ht="18.75" customHeight="1">
      <c r="A54" s="693"/>
      <c r="B54" s="122" t="s">
        <v>94</v>
      </c>
      <c r="C54" s="156" t="s">
        <v>100</v>
      </c>
      <c r="D54" s="128">
        <v>8549.2</v>
      </c>
      <c r="E54" s="129"/>
      <c r="F54" s="130"/>
      <c r="G54" s="131">
        <f t="shared" si="4"/>
        <v>8549.2</v>
      </c>
      <c r="H54" s="470">
        <v>8549.2</v>
      </c>
      <c r="I54" s="462"/>
      <c r="J54" s="463">
        <f>H54</f>
        <v>8549.2</v>
      </c>
    </row>
    <row r="55" spans="1:10" ht="18.75" customHeight="1">
      <c r="A55" s="693"/>
      <c r="B55" s="122" t="s">
        <v>35</v>
      </c>
      <c r="C55" s="156" t="s">
        <v>121</v>
      </c>
      <c r="D55" s="128">
        <v>30352.9</v>
      </c>
      <c r="E55" s="129">
        <v>10550</v>
      </c>
      <c r="F55" s="130"/>
      <c r="G55" s="160">
        <f t="shared" si="4"/>
        <v>40902.9</v>
      </c>
      <c r="H55" s="470">
        <v>22012.9</v>
      </c>
      <c r="I55" s="462"/>
      <c r="J55" s="463">
        <v>22012.9</v>
      </c>
    </row>
    <row r="56" spans="1:10" ht="18.75" customHeight="1">
      <c r="A56" s="693"/>
      <c r="B56" s="122" t="s">
        <v>17</v>
      </c>
      <c r="C56" s="156" t="s">
        <v>195</v>
      </c>
      <c r="D56" s="128">
        <v>228159</v>
      </c>
      <c r="E56" s="129"/>
      <c r="F56" s="130"/>
      <c r="G56" s="258">
        <f t="shared" si="4"/>
        <v>228159</v>
      </c>
      <c r="H56" s="470">
        <v>210145</v>
      </c>
      <c r="I56" s="462"/>
      <c r="J56" s="463">
        <f>SUM(H56:I56)</f>
        <v>210145</v>
      </c>
    </row>
    <row r="57" spans="1:10" ht="18.75" customHeight="1">
      <c r="A57" s="693"/>
      <c r="B57" s="122" t="s">
        <v>111</v>
      </c>
      <c r="C57" s="156" t="s">
        <v>197</v>
      </c>
      <c r="D57" s="128">
        <v>9310</v>
      </c>
      <c r="E57" s="129"/>
      <c r="F57" s="130"/>
      <c r="G57" s="153">
        <f t="shared" si="4"/>
        <v>9310</v>
      </c>
      <c r="H57" s="470">
        <v>9310</v>
      </c>
      <c r="I57" s="462"/>
      <c r="J57" s="463">
        <f>SUM(H57:I57)</f>
        <v>9310</v>
      </c>
    </row>
    <row r="58" spans="1:10" ht="18.75" customHeight="1">
      <c r="A58" s="693"/>
      <c r="B58" s="292" t="s">
        <v>36</v>
      </c>
      <c r="C58" s="293" t="s">
        <v>120</v>
      </c>
      <c r="D58" s="134">
        <v>5755</v>
      </c>
      <c r="E58" s="139"/>
      <c r="F58" s="153">
        <v>300</v>
      </c>
      <c r="G58" s="141">
        <f t="shared" si="4"/>
        <v>6055</v>
      </c>
      <c r="H58" s="476"/>
      <c r="I58" s="477"/>
      <c r="J58" s="153"/>
    </row>
    <row r="59" spans="1:10" ht="24" customHeight="1">
      <c r="A59" s="694"/>
      <c r="B59" s="667" t="s">
        <v>27</v>
      </c>
      <c r="C59" s="668"/>
      <c r="D59" s="523">
        <f>SUM(D49:D58)</f>
        <v>329189.1</v>
      </c>
      <c r="E59" s="170">
        <f>SUM(E49:E58)</f>
        <v>24850</v>
      </c>
      <c r="F59" s="170">
        <f>SUM(F49:F58)</f>
        <v>300</v>
      </c>
      <c r="G59" s="294">
        <f t="shared" si="4"/>
        <v>354339.1</v>
      </c>
      <c r="H59" s="479">
        <f>SUM(H49:H58)</f>
        <v>290240.5</v>
      </c>
      <c r="I59" s="495">
        <f>SUM(I49:I58)</f>
        <v>6689.6</v>
      </c>
      <c r="J59" s="186">
        <f>SUM(J49:J58)</f>
        <v>296930.1</v>
      </c>
    </row>
    <row r="60" spans="1:10" ht="18.75" customHeight="1">
      <c r="A60" s="664" t="s">
        <v>38</v>
      </c>
      <c r="B60" s="283" t="s">
        <v>37</v>
      </c>
      <c r="C60" s="148" t="s">
        <v>34</v>
      </c>
      <c r="D60" s="118">
        <v>3120</v>
      </c>
      <c r="E60" s="119"/>
      <c r="F60" s="120"/>
      <c r="G60" s="524">
        <f>SUM(D60:F60)</f>
        <v>3120</v>
      </c>
      <c r="H60" s="492">
        <v>120</v>
      </c>
      <c r="I60" s="493"/>
      <c r="J60" s="494">
        <v>120</v>
      </c>
    </row>
    <row r="61" spans="1:10" ht="18.75" customHeight="1">
      <c r="A61" s="664"/>
      <c r="B61" s="132" t="s">
        <v>118</v>
      </c>
      <c r="C61" s="296" t="s">
        <v>196</v>
      </c>
      <c r="D61" s="134">
        <v>350</v>
      </c>
      <c r="E61" s="300"/>
      <c r="F61" s="218"/>
      <c r="G61" s="42">
        <f>SUM(D61:F61)</f>
        <v>350</v>
      </c>
      <c r="H61" s="525">
        <v>350</v>
      </c>
      <c r="I61" s="526"/>
      <c r="J61" s="42">
        <v>350</v>
      </c>
    </row>
    <row r="62" spans="1:10" ht="24" customHeight="1" thickBot="1">
      <c r="A62" s="693"/>
      <c r="B62" s="816" t="s">
        <v>27</v>
      </c>
      <c r="C62" s="817"/>
      <c r="D62" s="527">
        <f>SUM(D60:D61)</f>
        <v>3470</v>
      </c>
      <c r="E62" s="528"/>
      <c r="F62" s="529"/>
      <c r="G62" s="530">
        <f>SUM(G60:G61)</f>
        <v>3470</v>
      </c>
      <c r="H62" s="531">
        <f>SUM(H60:H61)</f>
        <v>470</v>
      </c>
      <c r="I62" s="532">
        <f>SUM(I60:I61)</f>
        <v>0</v>
      </c>
      <c r="J62" s="530">
        <f>SUM(J60:J61)</f>
        <v>470</v>
      </c>
    </row>
    <row r="63" spans="1:12" ht="60.75" customHeight="1" thickTop="1">
      <c r="A63" s="819" t="s">
        <v>39</v>
      </c>
      <c r="B63" s="820"/>
      <c r="C63" s="820"/>
      <c r="D63" s="538">
        <f aca="true" t="shared" si="5" ref="D63:I63">D8+D13+D17+D25+D28+D36+D42+D48+D59+D62</f>
        <v>732008.1</v>
      </c>
      <c r="E63" s="539">
        <f t="shared" si="5"/>
        <v>428194.6</v>
      </c>
      <c r="F63" s="540">
        <f t="shared" si="5"/>
        <v>15350</v>
      </c>
      <c r="G63" s="541">
        <f t="shared" si="5"/>
        <v>1175552.7</v>
      </c>
      <c r="H63" s="542">
        <f t="shared" si="5"/>
        <v>591278.7</v>
      </c>
      <c r="I63" s="543">
        <f t="shared" si="5"/>
        <v>118329.8</v>
      </c>
      <c r="J63" s="540">
        <f>J8+J13+J17+J25+J28+J36+J42+J48+J59+J62</f>
        <v>709608.5</v>
      </c>
      <c r="K63" s="43"/>
      <c r="L63" s="107"/>
    </row>
    <row r="64" spans="1:10" ht="15" customHeight="1">
      <c r="A64" s="108"/>
      <c r="B64" s="105"/>
      <c r="C64" s="104"/>
      <c r="D64" s="109"/>
      <c r="E64" s="109"/>
      <c r="F64" s="109"/>
      <c r="G64" s="104"/>
      <c r="H64" s="104"/>
      <c r="I64" s="104"/>
      <c r="J64" s="104"/>
    </row>
    <row r="65" spans="1:10" ht="15" customHeight="1">
      <c r="A65" s="108"/>
      <c r="B65" s="105"/>
      <c r="C65" s="104"/>
      <c r="D65" s="109"/>
      <c r="E65" s="109"/>
      <c r="F65" s="109"/>
      <c r="G65" s="104"/>
      <c r="H65" s="104"/>
      <c r="I65" s="104"/>
      <c r="J65" s="104"/>
    </row>
    <row r="66" spans="1:10" ht="15" customHeight="1">
      <c r="A66" s="108"/>
      <c r="B66" s="105"/>
      <c r="C66" s="104"/>
      <c r="D66" s="109"/>
      <c r="E66" s="109"/>
      <c r="F66" s="109"/>
      <c r="G66" s="104"/>
      <c r="H66" s="104"/>
      <c r="I66" s="104"/>
      <c r="J66" s="104"/>
    </row>
    <row r="67" spans="1:10" ht="15" customHeight="1">
      <c r="A67" s="108"/>
      <c r="B67" s="105"/>
      <c r="C67" s="104"/>
      <c r="D67" s="109"/>
      <c r="E67" s="109"/>
      <c r="F67" s="109"/>
      <c r="G67" s="104"/>
      <c r="H67" s="104"/>
      <c r="I67" s="104"/>
      <c r="J67" s="104"/>
    </row>
    <row r="68" spans="1:10" ht="15" customHeight="1">
      <c r="A68" s="108"/>
      <c r="B68" s="105"/>
      <c r="C68" s="104"/>
      <c r="D68" s="109"/>
      <c r="E68" s="109"/>
      <c r="F68" s="109"/>
      <c r="G68" s="104"/>
      <c r="H68" s="104"/>
      <c r="I68" s="104"/>
      <c r="J68" s="104"/>
    </row>
    <row r="69" spans="1:10" ht="15" customHeight="1">
      <c r="A69" s="108"/>
      <c r="B69" s="105"/>
      <c r="C69" s="104"/>
      <c r="D69" s="109"/>
      <c r="E69" s="109"/>
      <c r="F69" s="109"/>
      <c r="G69" s="104"/>
      <c r="H69" s="104"/>
      <c r="I69" s="104"/>
      <c r="J69" s="104"/>
    </row>
    <row r="70" spans="1:10" ht="15" customHeight="1">
      <c r="A70" s="108"/>
      <c r="B70" s="105"/>
      <c r="C70" s="104"/>
      <c r="D70" s="109"/>
      <c r="E70" s="109"/>
      <c r="F70" s="109"/>
      <c r="G70" s="104"/>
      <c r="H70" s="104"/>
      <c r="I70" s="104"/>
      <c r="J70" s="104"/>
    </row>
    <row r="71" spans="1:10" ht="15" customHeight="1">
      <c r="A71" s="108"/>
      <c r="B71" s="105"/>
      <c r="C71" s="104"/>
      <c r="D71" s="109"/>
      <c r="E71" s="109"/>
      <c r="F71" s="109"/>
      <c r="G71" s="104"/>
      <c r="H71" s="104"/>
      <c r="I71" s="104"/>
      <c r="J71" s="104"/>
    </row>
    <row r="72" spans="1:10" ht="15" customHeight="1">
      <c r="A72" s="108"/>
      <c r="B72" s="105"/>
      <c r="C72" s="104"/>
      <c r="D72" s="109"/>
      <c r="E72" s="109"/>
      <c r="F72" s="109"/>
      <c r="G72" s="104"/>
      <c r="H72" s="104"/>
      <c r="I72" s="104"/>
      <c r="J72" s="104"/>
    </row>
    <row r="73" spans="1:10" ht="15" customHeight="1">
      <c r="A73" s="108"/>
      <c r="B73" s="105"/>
      <c r="C73" s="104"/>
      <c r="D73" s="109"/>
      <c r="E73" s="109"/>
      <c r="F73" s="109"/>
      <c r="G73" s="104"/>
      <c r="H73" s="104"/>
      <c r="I73" s="104"/>
      <c r="J73" s="104"/>
    </row>
    <row r="74" spans="1:10" ht="15" customHeight="1">
      <c r="A74" s="108"/>
      <c r="B74" s="105"/>
      <c r="C74" s="104"/>
      <c r="D74" s="109"/>
      <c r="E74" s="109"/>
      <c r="F74" s="109"/>
      <c r="G74" s="104"/>
      <c r="H74" s="104"/>
      <c r="I74" s="104"/>
      <c r="J74" s="104"/>
    </row>
    <row r="75" spans="1:10" ht="15" customHeight="1">
      <c r="A75" s="108"/>
      <c r="B75" s="105"/>
      <c r="C75" s="104"/>
      <c r="D75" s="109"/>
      <c r="E75" s="109"/>
      <c r="F75" s="109"/>
      <c r="G75" s="104"/>
      <c r="H75" s="104"/>
      <c r="I75" s="104"/>
      <c r="J75" s="104"/>
    </row>
    <row r="76" spans="1:10" ht="15" customHeight="1">
      <c r="A76" s="108"/>
      <c r="B76" s="105"/>
      <c r="C76" s="104"/>
      <c r="D76" s="109"/>
      <c r="E76" s="109"/>
      <c r="F76" s="109"/>
      <c r="G76" s="104"/>
      <c r="H76" s="104"/>
      <c r="I76" s="104"/>
      <c r="J76" s="104"/>
    </row>
    <row r="77" spans="1:10" ht="15" customHeight="1">
      <c r="A77" s="108"/>
      <c r="B77" s="105"/>
      <c r="C77" s="104"/>
      <c r="D77" s="109"/>
      <c r="E77" s="109"/>
      <c r="F77" s="109"/>
      <c r="G77" s="104"/>
      <c r="H77" s="104"/>
      <c r="I77" s="104"/>
      <c r="J77" s="104"/>
    </row>
    <row r="78" spans="1:10" ht="15" customHeight="1">
      <c r="A78" s="108"/>
      <c r="B78" s="105"/>
      <c r="C78" s="104"/>
      <c r="D78" s="109"/>
      <c r="E78" s="109"/>
      <c r="F78" s="109"/>
      <c r="G78" s="104"/>
      <c r="H78" s="104"/>
      <c r="I78" s="104"/>
      <c r="J78" s="104"/>
    </row>
    <row r="79" spans="1:10" ht="15" customHeight="1">
      <c r="A79" s="108"/>
      <c r="B79" s="105"/>
      <c r="C79" s="104"/>
      <c r="D79" s="109"/>
      <c r="E79" s="109"/>
      <c r="F79" s="109"/>
      <c r="G79" s="104"/>
      <c r="H79" s="104"/>
      <c r="I79" s="104"/>
      <c r="J79" s="104"/>
    </row>
    <row r="80" spans="1:10" ht="15" customHeight="1">
      <c r="A80" s="108"/>
      <c r="B80" s="105"/>
      <c r="C80" s="104"/>
      <c r="D80" s="109"/>
      <c r="E80" s="109"/>
      <c r="F80" s="109"/>
      <c r="G80" s="104"/>
      <c r="H80" s="104"/>
      <c r="I80" s="104"/>
      <c r="J80" s="104"/>
    </row>
    <row r="81" spans="1:10" ht="15" customHeight="1">
      <c r="A81" s="108"/>
      <c r="B81" s="105"/>
      <c r="C81" s="104"/>
      <c r="D81" s="109"/>
      <c r="E81" s="109"/>
      <c r="F81" s="109"/>
      <c r="G81" s="104"/>
      <c r="H81" s="104"/>
      <c r="I81" s="104"/>
      <c r="J81" s="104"/>
    </row>
    <row r="82" spans="1:10" ht="15" customHeight="1">
      <c r="A82" s="108"/>
      <c r="B82" s="104"/>
      <c r="C82" s="104"/>
      <c r="D82" s="109"/>
      <c r="E82" s="109"/>
      <c r="F82" s="109"/>
      <c r="G82" s="104"/>
      <c r="H82" s="104"/>
      <c r="I82" s="104"/>
      <c r="J82" s="104"/>
    </row>
    <row r="83" spans="1:10" ht="15" customHeight="1">
      <c r="A83" s="108"/>
      <c r="B83" s="104"/>
      <c r="C83" s="104"/>
      <c r="D83" s="109"/>
      <c r="E83" s="109"/>
      <c r="F83" s="109"/>
      <c r="G83" s="104"/>
      <c r="H83" s="104"/>
      <c r="I83" s="104"/>
      <c r="J83" s="104"/>
    </row>
    <row r="84" spans="1:10" ht="15" customHeight="1">
      <c r="A84" s="104"/>
      <c r="B84" s="104"/>
      <c r="C84" s="104"/>
      <c r="D84" s="109"/>
      <c r="E84" s="109"/>
      <c r="F84" s="109"/>
      <c r="G84" s="104"/>
      <c r="H84" s="104"/>
      <c r="I84" s="104"/>
      <c r="J84" s="104"/>
    </row>
    <row r="85" spans="1:10" ht="15" customHeight="1">
      <c r="A85" s="104"/>
      <c r="B85" s="104"/>
      <c r="C85" s="104"/>
      <c r="D85" s="109"/>
      <c r="E85" s="109"/>
      <c r="F85" s="109"/>
      <c r="G85" s="104"/>
      <c r="H85" s="104"/>
      <c r="I85" s="104"/>
      <c r="J85" s="104"/>
    </row>
    <row r="86" spans="1:10" ht="15" customHeight="1">
      <c r="A86" s="104"/>
      <c r="B86" s="104"/>
      <c r="C86" s="104"/>
      <c r="D86" s="109"/>
      <c r="E86" s="109"/>
      <c r="F86" s="109"/>
      <c r="G86" s="104"/>
      <c r="H86" s="104"/>
      <c r="I86" s="104"/>
      <c r="J86" s="104"/>
    </row>
    <row r="87" spans="1:10" ht="15" customHeight="1">
      <c r="A87" s="104"/>
      <c r="B87" s="104"/>
      <c r="C87" s="104"/>
      <c r="D87" s="109"/>
      <c r="E87" s="109"/>
      <c r="F87" s="109"/>
      <c r="G87" s="104"/>
      <c r="H87" s="104"/>
      <c r="I87" s="104"/>
      <c r="J87" s="104"/>
    </row>
    <row r="88" spans="1:10" ht="15" customHeight="1">
      <c r="A88" s="104"/>
      <c r="B88" s="104"/>
      <c r="C88" s="104"/>
      <c r="D88" s="109"/>
      <c r="E88" s="109"/>
      <c r="F88" s="109"/>
      <c r="G88" s="104"/>
      <c r="H88" s="104"/>
      <c r="I88" s="104"/>
      <c r="J88" s="104"/>
    </row>
    <row r="89" spans="1:10" ht="15" customHeight="1">
      <c r="A89" s="104"/>
      <c r="B89" s="104"/>
      <c r="C89" s="104"/>
      <c r="D89" s="109"/>
      <c r="E89" s="109"/>
      <c r="F89" s="109"/>
      <c r="G89" s="104"/>
      <c r="H89" s="104"/>
      <c r="I89" s="104"/>
      <c r="J89" s="104"/>
    </row>
    <row r="90" spans="1:10" ht="15" customHeight="1">
      <c r="A90" s="104"/>
      <c r="B90" s="104"/>
      <c r="C90" s="104"/>
      <c r="D90" s="109"/>
      <c r="E90" s="109"/>
      <c r="F90" s="109"/>
      <c r="G90" s="104"/>
      <c r="H90" s="104"/>
      <c r="I90" s="104"/>
      <c r="J90" s="104"/>
    </row>
    <row r="91" spans="1:10" ht="15" customHeight="1">
      <c r="A91" s="104"/>
      <c r="B91" s="104"/>
      <c r="C91" s="104"/>
      <c r="D91" s="109"/>
      <c r="E91" s="109"/>
      <c r="F91" s="109"/>
      <c r="G91" s="104"/>
      <c r="H91" s="104"/>
      <c r="I91" s="104"/>
      <c r="J91" s="104"/>
    </row>
    <row r="92" spans="1:10" ht="15" customHeight="1">
      <c r="A92" s="104"/>
      <c r="B92" s="104"/>
      <c r="C92" s="104"/>
      <c r="D92" s="109"/>
      <c r="E92" s="109"/>
      <c r="F92" s="109"/>
      <c r="G92" s="104"/>
      <c r="H92" s="104"/>
      <c r="I92" s="104"/>
      <c r="J92" s="104"/>
    </row>
    <row r="93" spans="1:10" ht="15" customHeight="1">
      <c r="A93" s="104"/>
      <c r="B93" s="104"/>
      <c r="C93" s="104"/>
      <c r="D93" s="109"/>
      <c r="E93" s="109"/>
      <c r="F93" s="109"/>
      <c r="G93" s="104"/>
      <c r="H93" s="104"/>
      <c r="I93" s="104"/>
      <c r="J93" s="104"/>
    </row>
    <row r="94" spans="1:10" ht="15" customHeight="1">
      <c r="A94" s="104"/>
      <c r="B94" s="104"/>
      <c r="C94" s="104"/>
      <c r="D94" s="109"/>
      <c r="E94" s="109"/>
      <c r="F94" s="109"/>
      <c r="G94" s="104"/>
      <c r="H94" s="104"/>
      <c r="I94" s="104"/>
      <c r="J94" s="104"/>
    </row>
    <row r="95" spans="1:10" ht="15" customHeight="1">
      <c r="A95" s="104"/>
      <c r="B95" s="104"/>
      <c r="C95" s="104"/>
      <c r="D95" s="109"/>
      <c r="E95" s="109"/>
      <c r="F95" s="109"/>
      <c r="G95" s="104"/>
      <c r="H95" s="104"/>
      <c r="I95" s="104"/>
      <c r="J95" s="104"/>
    </row>
    <row r="96" spans="1:10" ht="15" customHeight="1">
      <c r="A96" s="104"/>
      <c r="B96" s="104"/>
      <c r="C96" s="104"/>
      <c r="D96" s="109"/>
      <c r="E96" s="109"/>
      <c r="F96" s="109"/>
      <c r="G96" s="104"/>
      <c r="H96" s="104"/>
      <c r="I96" s="104"/>
      <c r="J96" s="104"/>
    </row>
    <row r="97" spans="1:10" ht="15" customHeight="1">
      <c r="A97" s="104"/>
      <c r="B97" s="104"/>
      <c r="C97" s="104"/>
      <c r="D97" s="109"/>
      <c r="E97" s="109"/>
      <c r="F97" s="109"/>
      <c r="G97" s="104"/>
      <c r="H97" s="104"/>
      <c r="I97" s="104"/>
      <c r="J97" s="104"/>
    </row>
    <row r="98" spans="1:10" ht="15" customHeight="1">
      <c r="A98" s="104"/>
      <c r="B98" s="104"/>
      <c r="C98" s="104"/>
      <c r="D98" s="109"/>
      <c r="E98" s="109"/>
      <c r="F98" s="109"/>
      <c r="G98" s="104"/>
      <c r="H98" s="104"/>
      <c r="I98" s="104"/>
      <c r="J98" s="104"/>
    </row>
    <row r="99" spans="1:10" ht="15" customHeight="1">
      <c r="A99" s="104"/>
      <c r="B99" s="104"/>
      <c r="C99" s="104"/>
      <c r="D99" s="109"/>
      <c r="E99" s="109"/>
      <c r="F99" s="109"/>
      <c r="G99" s="104"/>
      <c r="H99" s="104"/>
      <c r="I99" s="104"/>
      <c r="J99" s="104"/>
    </row>
    <row r="100" spans="1:10" ht="15" customHeight="1">
      <c r="A100" s="104"/>
      <c r="B100" s="104"/>
      <c r="C100" s="104"/>
      <c r="D100" s="109"/>
      <c r="E100" s="109"/>
      <c r="F100" s="109"/>
      <c r="G100" s="104"/>
      <c r="H100" s="104"/>
      <c r="I100" s="104"/>
      <c r="J100" s="104"/>
    </row>
    <row r="101" spans="1:10" ht="15" customHeight="1">
      <c r="A101" s="104"/>
      <c r="B101" s="104"/>
      <c r="C101" s="104"/>
      <c r="D101" s="109"/>
      <c r="E101" s="109"/>
      <c r="F101" s="109"/>
      <c r="G101" s="104"/>
      <c r="H101" s="104"/>
      <c r="I101" s="104"/>
      <c r="J101" s="104"/>
    </row>
    <row r="102" spans="1:10" ht="15" customHeight="1">
      <c r="A102" s="104"/>
      <c r="B102" s="104"/>
      <c r="C102" s="104"/>
      <c r="D102" s="109"/>
      <c r="E102" s="109"/>
      <c r="F102" s="109"/>
      <c r="G102" s="104"/>
      <c r="H102" s="104"/>
      <c r="I102" s="104"/>
      <c r="J102" s="104"/>
    </row>
    <row r="103" spans="1:10" ht="15" customHeight="1">
      <c r="A103" s="104"/>
      <c r="B103" s="104"/>
      <c r="C103" s="104"/>
      <c r="D103" s="109"/>
      <c r="E103" s="109"/>
      <c r="F103" s="109"/>
      <c r="G103" s="104"/>
      <c r="H103" s="104"/>
      <c r="I103" s="104"/>
      <c r="J103" s="104"/>
    </row>
    <row r="104" spans="1:10" ht="15" customHeight="1">
      <c r="A104" s="104"/>
      <c r="B104" s="104"/>
      <c r="C104" s="104"/>
      <c r="D104" s="109"/>
      <c r="E104" s="109"/>
      <c r="F104" s="109"/>
      <c r="G104" s="104"/>
      <c r="H104" s="104"/>
      <c r="I104" s="104"/>
      <c r="J104" s="104"/>
    </row>
    <row r="105" spans="1:10" ht="15" customHeight="1">
      <c r="A105" s="104"/>
      <c r="B105" s="104"/>
      <c r="C105" s="104"/>
      <c r="D105" s="109"/>
      <c r="E105" s="109"/>
      <c r="F105" s="109"/>
      <c r="G105" s="104"/>
      <c r="H105" s="104"/>
      <c r="I105" s="104"/>
      <c r="J105" s="104"/>
    </row>
    <row r="106" spans="1:10" ht="15" customHeight="1">
      <c r="A106" s="104"/>
      <c r="B106" s="104"/>
      <c r="C106" s="104"/>
      <c r="D106" s="109"/>
      <c r="E106" s="109"/>
      <c r="F106" s="109"/>
      <c r="G106" s="104"/>
      <c r="H106" s="104"/>
      <c r="I106" s="104"/>
      <c r="J106" s="104"/>
    </row>
    <row r="107" spans="1:10" ht="15" customHeight="1">
      <c r="A107" s="104"/>
      <c r="B107" s="104"/>
      <c r="C107" s="104"/>
      <c r="D107" s="109"/>
      <c r="E107" s="109"/>
      <c r="F107" s="109"/>
      <c r="G107" s="104"/>
      <c r="H107" s="104"/>
      <c r="I107" s="104"/>
      <c r="J107" s="104"/>
    </row>
    <row r="108" spans="1:10" ht="15" customHeight="1">
      <c r="A108" s="104"/>
      <c r="B108" s="104"/>
      <c r="C108" s="104"/>
      <c r="D108" s="109"/>
      <c r="E108" s="109"/>
      <c r="F108" s="109"/>
      <c r="G108" s="104"/>
      <c r="H108" s="104"/>
      <c r="I108" s="104"/>
      <c r="J108" s="104"/>
    </row>
    <row r="109" spans="1:10" ht="15" customHeight="1">
      <c r="A109" s="104"/>
      <c r="B109" s="104"/>
      <c r="C109" s="104"/>
      <c r="D109" s="109"/>
      <c r="E109" s="109"/>
      <c r="F109" s="109"/>
      <c r="G109" s="104"/>
      <c r="H109" s="104"/>
      <c r="I109" s="104"/>
      <c r="J109" s="104"/>
    </row>
    <row r="110" spans="1:10" ht="15" customHeight="1">
      <c r="A110" s="104"/>
      <c r="B110" s="104"/>
      <c r="C110" s="104"/>
      <c r="D110" s="109"/>
      <c r="E110" s="109"/>
      <c r="F110" s="109"/>
      <c r="G110" s="104"/>
      <c r="H110" s="104"/>
      <c r="I110" s="104"/>
      <c r="J110" s="104"/>
    </row>
    <row r="111" spans="1:10" ht="15" customHeight="1">
      <c r="A111" s="104"/>
      <c r="B111" s="104"/>
      <c r="C111" s="104"/>
      <c r="D111" s="109"/>
      <c r="E111" s="109"/>
      <c r="F111" s="109"/>
      <c r="G111" s="104"/>
      <c r="H111" s="104"/>
      <c r="I111" s="104"/>
      <c r="J111" s="104"/>
    </row>
    <row r="112" spans="1:10" ht="15" customHeight="1">
      <c r="A112" s="104"/>
      <c r="B112" s="104"/>
      <c r="C112" s="104"/>
      <c r="D112" s="109"/>
      <c r="E112" s="109"/>
      <c r="F112" s="109"/>
      <c r="G112" s="104"/>
      <c r="H112" s="104"/>
      <c r="I112" s="104"/>
      <c r="J112" s="104"/>
    </row>
    <row r="113" spans="1:10" ht="15" customHeight="1">
      <c r="A113" s="104"/>
      <c r="B113" s="104"/>
      <c r="C113" s="104"/>
      <c r="D113" s="109"/>
      <c r="E113" s="109"/>
      <c r="F113" s="109"/>
      <c r="G113" s="104"/>
      <c r="H113" s="104"/>
      <c r="I113" s="104"/>
      <c r="J113" s="104"/>
    </row>
    <row r="114" spans="1:10" ht="15" customHeight="1">
      <c r="A114" s="104"/>
      <c r="B114" s="104"/>
      <c r="C114" s="104"/>
      <c r="D114" s="109"/>
      <c r="E114" s="109"/>
      <c r="F114" s="109"/>
      <c r="G114" s="104"/>
      <c r="H114" s="104"/>
      <c r="I114" s="104"/>
      <c r="J114" s="104"/>
    </row>
    <row r="115" spans="1:10" ht="15" customHeight="1">
      <c r="A115" s="104"/>
      <c r="B115" s="104"/>
      <c r="C115" s="104"/>
      <c r="D115" s="109"/>
      <c r="E115" s="109"/>
      <c r="F115" s="109"/>
      <c r="G115" s="104"/>
      <c r="H115" s="104"/>
      <c r="I115" s="104"/>
      <c r="J115" s="104"/>
    </row>
    <row r="116" spans="1:10" ht="15" customHeight="1">
      <c r="A116" s="104"/>
      <c r="B116" s="104"/>
      <c r="C116" s="104"/>
      <c r="D116" s="109"/>
      <c r="E116" s="109"/>
      <c r="F116" s="109"/>
      <c r="G116" s="104"/>
      <c r="H116" s="104"/>
      <c r="I116" s="104"/>
      <c r="J116" s="104"/>
    </row>
    <row r="117" spans="1:10" ht="15" customHeight="1">
      <c r="A117" s="104"/>
      <c r="B117" s="104"/>
      <c r="C117" s="104"/>
      <c r="D117" s="109"/>
      <c r="E117" s="109"/>
      <c r="F117" s="109"/>
      <c r="G117" s="104"/>
      <c r="H117" s="104"/>
      <c r="I117" s="104"/>
      <c r="J117" s="104"/>
    </row>
    <row r="118" spans="1:10" ht="15" customHeight="1">
      <c r="A118" s="104"/>
      <c r="B118" s="104"/>
      <c r="C118" s="104"/>
      <c r="D118" s="109"/>
      <c r="E118" s="109"/>
      <c r="F118" s="109"/>
      <c r="G118" s="104"/>
      <c r="H118" s="104"/>
      <c r="I118" s="104"/>
      <c r="J118" s="104"/>
    </row>
    <row r="119" spans="1:10" ht="15" customHeight="1">
      <c r="A119" s="104"/>
      <c r="B119" s="104"/>
      <c r="C119" s="104"/>
      <c r="D119" s="109"/>
      <c r="E119" s="109"/>
      <c r="F119" s="109"/>
      <c r="G119" s="104"/>
      <c r="H119" s="104"/>
      <c r="I119" s="104"/>
      <c r="J119" s="104"/>
    </row>
    <row r="120" spans="1:10" ht="15" customHeight="1">
      <c r="A120" s="104"/>
      <c r="B120" s="104"/>
      <c r="C120" s="104"/>
      <c r="D120" s="109"/>
      <c r="E120" s="109"/>
      <c r="F120" s="109"/>
      <c r="G120" s="104"/>
      <c r="H120" s="104"/>
      <c r="I120" s="104"/>
      <c r="J120" s="104"/>
    </row>
    <row r="121" spans="1:10" ht="15" customHeight="1">
      <c r="A121" s="104"/>
      <c r="B121" s="104"/>
      <c r="C121" s="104"/>
      <c r="D121" s="109"/>
      <c r="E121" s="109"/>
      <c r="F121" s="109"/>
      <c r="G121" s="104"/>
      <c r="H121" s="104"/>
      <c r="I121" s="104"/>
      <c r="J121" s="104"/>
    </row>
    <row r="122" spans="1:10" ht="15" customHeight="1">
      <c r="A122" s="104"/>
      <c r="B122" s="104"/>
      <c r="C122" s="104"/>
      <c r="D122" s="109"/>
      <c r="E122" s="109"/>
      <c r="F122" s="109"/>
      <c r="G122" s="104"/>
      <c r="H122" s="104"/>
      <c r="I122" s="104"/>
      <c r="J122" s="104"/>
    </row>
    <row r="123" spans="1:10" ht="15" customHeight="1">
      <c r="A123" s="104"/>
      <c r="B123" s="104"/>
      <c r="C123" s="104"/>
      <c r="D123" s="109"/>
      <c r="E123" s="109"/>
      <c r="F123" s="109"/>
      <c r="G123" s="104"/>
      <c r="H123" s="104"/>
      <c r="I123" s="104"/>
      <c r="J123" s="104"/>
    </row>
    <row r="124" spans="1:10" ht="15" customHeight="1">
      <c r="A124" s="104"/>
      <c r="B124" s="104"/>
      <c r="C124" s="104"/>
      <c r="D124" s="109"/>
      <c r="E124" s="109"/>
      <c r="F124" s="109"/>
      <c r="G124" s="104"/>
      <c r="H124" s="104"/>
      <c r="I124" s="104"/>
      <c r="J124" s="104"/>
    </row>
    <row r="125" spans="1:10" ht="15" customHeight="1">
      <c r="A125" s="104"/>
      <c r="B125" s="104"/>
      <c r="C125" s="104"/>
      <c r="D125" s="109"/>
      <c r="E125" s="109"/>
      <c r="F125" s="109"/>
      <c r="G125" s="104"/>
      <c r="H125" s="104"/>
      <c r="I125" s="104"/>
      <c r="J125" s="104"/>
    </row>
    <row r="126" spans="1:10" ht="15" customHeight="1">
      <c r="A126" s="104"/>
      <c r="B126" s="104"/>
      <c r="C126" s="104"/>
      <c r="D126" s="109"/>
      <c r="E126" s="109"/>
      <c r="F126" s="109"/>
      <c r="G126" s="104"/>
      <c r="H126" s="104"/>
      <c r="I126" s="104"/>
      <c r="J126" s="104"/>
    </row>
    <row r="127" spans="1:10" ht="15" customHeight="1">
      <c r="A127" s="104"/>
      <c r="B127" s="104"/>
      <c r="C127" s="104"/>
      <c r="D127" s="109"/>
      <c r="E127" s="109"/>
      <c r="F127" s="109"/>
      <c r="G127" s="104"/>
      <c r="H127" s="104"/>
      <c r="I127" s="104"/>
      <c r="J127" s="104"/>
    </row>
    <row r="128" spans="1:10" ht="15" customHeight="1">
      <c r="A128" s="104"/>
      <c r="B128" s="104"/>
      <c r="C128" s="104"/>
      <c r="D128" s="109"/>
      <c r="E128" s="109"/>
      <c r="F128" s="109"/>
      <c r="G128" s="104"/>
      <c r="H128" s="104"/>
      <c r="I128" s="104"/>
      <c r="J128" s="104"/>
    </row>
    <row r="129" spans="1:10" ht="15" customHeight="1">
      <c r="A129" s="104"/>
      <c r="B129" s="104"/>
      <c r="C129" s="104"/>
      <c r="D129" s="109"/>
      <c r="E129" s="109"/>
      <c r="F129" s="109"/>
      <c r="G129" s="104"/>
      <c r="H129" s="104"/>
      <c r="I129" s="104"/>
      <c r="J129" s="104"/>
    </row>
    <row r="130" spans="1:10" ht="15" customHeight="1">
      <c r="A130" s="104"/>
      <c r="B130" s="104"/>
      <c r="C130" s="104"/>
      <c r="D130" s="109"/>
      <c r="E130" s="109"/>
      <c r="F130" s="109"/>
      <c r="G130" s="104"/>
      <c r="H130" s="104"/>
      <c r="I130" s="104"/>
      <c r="J130" s="104"/>
    </row>
    <row r="131" spans="1:10" ht="15" customHeight="1">
      <c r="A131" s="104"/>
      <c r="B131" s="104"/>
      <c r="C131" s="104"/>
      <c r="D131" s="109"/>
      <c r="E131" s="109"/>
      <c r="F131" s="109"/>
      <c r="G131" s="104"/>
      <c r="H131" s="104"/>
      <c r="I131" s="104"/>
      <c r="J131" s="104"/>
    </row>
    <row r="132" spans="1:10" ht="15" customHeight="1">
      <c r="A132" s="104"/>
      <c r="B132" s="104"/>
      <c r="C132" s="104"/>
      <c r="D132" s="109"/>
      <c r="E132" s="109"/>
      <c r="F132" s="109"/>
      <c r="G132" s="104"/>
      <c r="H132" s="104"/>
      <c r="I132" s="104"/>
      <c r="J132" s="104"/>
    </row>
    <row r="133" spans="1:10" ht="15" customHeight="1">
      <c r="A133" s="104"/>
      <c r="B133" s="104"/>
      <c r="C133" s="104"/>
      <c r="D133" s="109"/>
      <c r="E133" s="109"/>
      <c r="F133" s="109"/>
      <c r="G133" s="104"/>
      <c r="H133" s="104"/>
      <c r="I133" s="104"/>
      <c r="J133" s="104"/>
    </row>
    <row r="134" spans="1:10" ht="15" customHeight="1">
      <c r="A134" s="104"/>
      <c r="B134" s="104"/>
      <c r="C134" s="104"/>
      <c r="D134" s="109"/>
      <c r="E134" s="109"/>
      <c r="F134" s="109"/>
      <c r="G134" s="104"/>
      <c r="H134" s="104"/>
      <c r="I134" s="104"/>
      <c r="J134" s="104"/>
    </row>
    <row r="135" spans="1:10" ht="15" customHeight="1">
      <c r="A135" s="104"/>
      <c r="B135" s="104"/>
      <c r="C135" s="104"/>
      <c r="D135" s="109"/>
      <c r="E135" s="109"/>
      <c r="F135" s="109"/>
      <c r="G135" s="104"/>
      <c r="H135" s="104"/>
      <c r="I135" s="104"/>
      <c r="J135" s="104"/>
    </row>
    <row r="136" spans="1:10" ht="15" customHeight="1">
      <c r="A136" s="104"/>
      <c r="B136" s="104"/>
      <c r="C136" s="104"/>
      <c r="D136" s="109"/>
      <c r="E136" s="109"/>
      <c r="F136" s="109"/>
      <c r="G136" s="104"/>
      <c r="H136" s="104"/>
      <c r="I136" s="104"/>
      <c r="J136" s="104"/>
    </row>
    <row r="137" spans="1:10" ht="15" customHeight="1">
      <c r="A137" s="104"/>
      <c r="B137" s="104"/>
      <c r="C137" s="104"/>
      <c r="D137" s="109"/>
      <c r="E137" s="109"/>
      <c r="F137" s="109"/>
      <c r="G137" s="104"/>
      <c r="H137" s="104"/>
      <c r="I137" s="104"/>
      <c r="J137" s="104"/>
    </row>
    <row r="138" spans="1:10" ht="15" customHeight="1">
      <c r="A138" s="104"/>
      <c r="B138" s="104"/>
      <c r="C138" s="104"/>
      <c r="D138" s="109"/>
      <c r="E138" s="109"/>
      <c r="F138" s="109"/>
      <c r="G138" s="104"/>
      <c r="H138" s="104"/>
      <c r="I138" s="104"/>
      <c r="J138" s="104"/>
    </row>
    <row r="139" spans="1:10" ht="15" customHeight="1">
      <c r="A139" s="104"/>
      <c r="B139" s="104"/>
      <c r="C139" s="104"/>
      <c r="D139" s="109"/>
      <c r="E139" s="109"/>
      <c r="F139" s="109"/>
      <c r="G139" s="104"/>
      <c r="H139" s="104"/>
      <c r="I139" s="104"/>
      <c r="J139" s="104"/>
    </row>
    <row r="140" spans="1:10" ht="15" customHeight="1">
      <c r="A140" s="104"/>
      <c r="B140" s="104"/>
      <c r="C140" s="104"/>
      <c r="D140" s="109"/>
      <c r="E140" s="109"/>
      <c r="F140" s="109"/>
      <c r="G140" s="104"/>
      <c r="H140" s="104"/>
      <c r="I140" s="104"/>
      <c r="J140" s="104"/>
    </row>
    <row r="141" spans="1:10" ht="15" customHeight="1">
      <c r="A141" s="104"/>
      <c r="B141" s="104"/>
      <c r="C141" s="104"/>
      <c r="D141" s="109"/>
      <c r="E141" s="109"/>
      <c r="F141" s="109"/>
      <c r="G141" s="104"/>
      <c r="H141" s="104"/>
      <c r="I141" s="104"/>
      <c r="J141" s="104"/>
    </row>
    <row r="142" spans="1:10" ht="15" customHeight="1">
      <c r="A142" s="104"/>
      <c r="B142" s="104"/>
      <c r="C142" s="104"/>
      <c r="D142" s="109"/>
      <c r="E142" s="109"/>
      <c r="F142" s="109"/>
      <c r="G142" s="104"/>
      <c r="H142" s="104"/>
      <c r="I142" s="104"/>
      <c r="J142" s="104"/>
    </row>
    <row r="143" spans="1:10" ht="15" customHeight="1">
      <c r="A143" s="104"/>
      <c r="B143" s="104"/>
      <c r="C143" s="104"/>
      <c r="D143" s="109"/>
      <c r="E143" s="109"/>
      <c r="F143" s="109"/>
      <c r="G143" s="104"/>
      <c r="H143" s="104"/>
      <c r="I143" s="104"/>
      <c r="J143" s="104"/>
    </row>
    <row r="144" spans="1:10" ht="15" customHeight="1">
      <c r="A144" s="104"/>
      <c r="B144" s="104"/>
      <c r="C144" s="104"/>
      <c r="D144" s="109"/>
      <c r="E144" s="109"/>
      <c r="F144" s="109"/>
      <c r="G144" s="104"/>
      <c r="H144" s="104"/>
      <c r="I144" s="104"/>
      <c r="J144" s="104"/>
    </row>
    <row r="145" spans="1:10" ht="15" customHeight="1">
      <c r="A145" s="104"/>
      <c r="B145" s="104"/>
      <c r="C145" s="104"/>
      <c r="D145" s="109"/>
      <c r="E145" s="109"/>
      <c r="F145" s="109"/>
      <c r="G145" s="104"/>
      <c r="H145" s="104"/>
      <c r="I145" s="104"/>
      <c r="J145" s="104"/>
    </row>
    <row r="146" spans="1:10" ht="15" customHeight="1">
      <c r="A146" s="104"/>
      <c r="B146" s="104"/>
      <c r="C146" s="104"/>
      <c r="D146" s="109"/>
      <c r="E146" s="109"/>
      <c r="F146" s="109"/>
      <c r="G146" s="104"/>
      <c r="H146" s="104"/>
      <c r="I146" s="104"/>
      <c r="J146" s="104"/>
    </row>
    <row r="147" spans="1:10" ht="15" customHeight="1">
      <c r="A147" s="104"/>
      <c r="B147" s="104"/>
      <c r="C147" s="104"/>
      <c r="D147" s="109"/>
      <c r="E147" s="109"/>
      <c r="F147" s="109"/>
      <c r="G147" s="104"/>
      <c r="H147" s="104"/>
      <c r="I147" s="104"/>
      <c r="J147" s="104"/>
    </row>
    <row r="148" spans="1:10" ht="15" customHeight="1">
      <c r="A148" s="104"/>
      <c r="B148" s="104"/>
      <c r="C148" s="104"/>
      <c r="D148" s="109"/>
      <c r="E148" s="109"/>
      <c r="F148" s="109"/>
      <c r="G148" s="104"/>
      <c r="H148" s="104"/>
      <c r="I148" s="104"/>
      <c r="J148" s="104"/>
    </row>
    <row r="149" spans="1:10" ht="15" customHeight="1">
      <c r="A149" s="104"/>
      <c r="B149" s="104"/>
      <c r="C149" s="104"/>
      <c r="D149" s="109"/>
      <c r="E149" s="109"/>
      <c r="F149" s="109"/>
      <c r="G149" s="104"/>
      <c r="H149" s="104"/>
      <c r="I149" s="104"/>
      <c r="J149" s="104"/>
    </row>
    <row r="150" spans="1:10" ht="15" customHeight="1">
      <c r="A150" s="104"/>
      <c r="B150" s="104"/>
      <c r="C150" s="104"/>
      <c r="D150" s="109"/>
      <c r="E150" s="109"/>
      <c r="F150" s="109"/>
      <c r="G150" s="104"/>
      <c r="H150" s="104"/>
      <c r="I150" s="104"/>
      <c r="J150" s="104"/>
    </row>
    <row r="151" spans="1:10" ht="15" customHeight="1">
      <c r="A151" s="104"/>
      <c r="B151" s="104"/>
      <c r="C151" s="104"/>
      <c r="D151" s="109"/>
      <c r="E151" s="109"/>
      <c r="F151" s="109"/>
      <c r="G151" s="104"/>
      <c r="H151" s="104"/>
      <c r="I151" s="104"/>
      <c r="J151" s="104"/>
    </row>
    <row r="152" spans="1:10" ht="15" customHeight="1">
      <c r="A152" s="104"/>
      <c r="B152" s="104"/>
      <c r="C152" s="104"/>
      <c r="D152" s="109"/>
      <c r="E152" s="109"/>
      <c r="F152" s="109"/>
      <c r="G152" s="104"/>
      <c r="H152" s="104"/>
      <c r="I152" s="104"/>
      <c r="J152" s="104"/>
    </row>
    <row r="153" spans="1:10" ht="15" customHeight="1">
      <c r="A153" s="104"/>
      <c r="B153" s="104"/>
      <c r="C153" s="104"/>
      <c r="D153" s="109"/>
      <c r="E153" s="109"/>
      <c r="F153" s="109"/>
      <c r="G153" s="104"/>
      <c r="H153" s="104"/>
      <c r="I153" s="104"/>
      <c r="J153" s="104"/>
    </row>
    <row r="154" spans="1:10" ht="15" customHeight="1">
      <c r="A154" s="104"/>
      <c r="B154" s="104"/>
      <c r="C154" s="104"/>
      <c r="D154" s="109"/>
      <c r="E154" s="109"/>
      <c r="F154" s="109"/>
      <c r="G154" s="104"/>
      <c r="H154" s="104"/>
      <c r="I154" s="104"/>
      <c r="J154" s="104"/>
    </row>
    <row r="155" spans="1:10" ht="15" customHeight="1">
      <c r="A155" s="104"/>
      <c r="B155" s="104"/>
      <c r="C155" s="104"/>
      <c r="D155" s="109"/>
      <c r="E155" s="109"/>
      <c r="F155" s="109"/>
      <c r="G155" s="104"/>
      <c r="H155" s="104"/>
      <c r="I155" s="104"/>
      <c r="J155" s="104"/>
    </row>
    <row r="156" spans="1:10" ht="15" customHeight="1">
      <c r="A156" s="104"/>
      <c r="B156" s="104"/>
      <c r="C156" s="104"/>
      <c r="D156" s="109"/>
      <c r="E156" s="109"/>
      <c r="F156" s="109"/>
      <c r="G156" s="104"/>
      <c r="H156" s="104"/>
      <c r="I156" s="104"/>
      <c r="J156" s="104"/>
    </row>
    <row r="157" spans="1:10" ht="15" customHeight="1">
      <c r="A157" s="104"/>
      <c r="B157" s="104"/>
      <c r="C157" s="104"/>
      <c r="D157" s="109"/>
      <c r="E157" s="109"/>
      <c r="F157" s="109"/>
      <c r="G157" s="104"/>
      <c r="H157" s="104"/>
      <c r="I157" s="104"/>
      <c r="J157" s="104"/>
    </row>
    <row r="158" spans="1:10" ht="15" customHeight="1">
      <c r="A158" s="104"/>
      <c r="B158" s="104"/>
      <c r="C158" s="104"/>
      <c r="D158" s="109"/>
      <c r="E158" s="109"/>
      <c r="F158" s="109"/>
      <c r="G158" s="104"/>
      <c r="H158" s="104"/>
      <c r="I158" s="104"/>
      <c r="J158" s="104"/>
    </row>
    <row r="159" spans="1:10" ht="15" customHeight="1">
      <c r="A159" s="104"/>
      <c r="B159" s="104"/>
      <c r="C159" s="104"/>
      <c r="D159" s="109"/>
      <c r="E159" s="109"/>
      <c r="F159" s="109"/>
      <c r="G159" s="104"/>
      <c r="H159" s="104"/>
      <c r="I159" s="104"/>
      <c r="J159" s="104"/>
    </row>
    <row r="160" spans="1:10" ht="15" customHeight="1">
      <c r="A160" s="104"/>
      <c r="B160" s="104"/>
      <c r="C160" s="104"/>
      <c r="D160" s="109"/>
      <c r="E160" s="109"/>
      <c r="F160" s="109"/>
      <c r="G160" s="104"/>
      <c r="H160" s="104"/>
      <c r="I160" s="104"/>
      <c r="J160" s="104"/>
    </row>
    <row r="161" spans="1:10" ht="15" customHeight="1">
      <c r="A161" s="104"/>
      <c r="B161" s="104"/>
      <c r="C161" s="104"/>
      <c r="D161" s="109"/>
      <c r="E161" s="109"/>
      <c r="F161" s="109"/>
      <c r="G161" s="104"/>
      <c r="H161" s="104"/>
      <c r="I161" s="104"/>
      <c r="J161" s="104"/>
    </row>
    <row r="162" spans="1:10" ht="15" customHeight="1">
      <c r="A162" s="104"/>
      <c r="B162" s="104"/>
      <c r="C162" s="104"/>
      <c r="D162" s="109"/>
      <c r="E162" s="109"/>
      <c r="F162" s="109"/>
      <c r="G162" s="104"/>
      <c r="H162" s="104"/>
      <c r="I162" s="104"/>
      <c r="J162" s="104"/>
    </row>
    <row r="163" spans="1:10" ht="15" customHeight="1">
      <c r="A163" s="104"/>
      <c r="B163" s="104"/>
      <c r="C163" s="104"/>
      <c r="D163" s="109"/>
      <c r="E163" s="109"/>
      <c r="F163" s="109"/>
      <c r="G163" s="104"/>
      <c r="H163" s="104"/>
      <c r="I163" s="104"/>
      <c r="J163" s="104"/>
    </row>
    <row r="164" spans="1:10" ht="15" customHeight="1">
      <c r="A164" s="104"/>
      <c r="B164" s="104"/>
      <c r="C164" s="104"/>
      <c r="D164" s="109"/>
      <c r="E164" s="109"/>
      <c r="F164" s="109"/>
      <c r="G164" s="104"/>
      <c r="H164" s="104"/>
      <c r="I164" s="104"/>
      <c r="J164" s="104"/>
    </row>
    <row r="165" spans="1:10" ht="15" customHeight="1">
      <c r="A165" s="104"/>
      <c r="B165" s="104"/>
      <c r="C165" s="104"/>
      <c r="D165" s="109"/>
      <c r="E165" s="109"/>
      <c r="F165" s="109"/>
      <c r="G165" s="104"/>
      <c r="H165" s="104"/>
      <c r="I165" s="104"/>
      <c r="J165" s="104"/>
    </row>
    <row r="166" spans="1:10" ht="15" customHeight="1">
      <c r="A166" s="104"/>
      <c r="B166" s="104"/>
      <c r="C166" s="104"/>
      <c r="D166" s="109"/>
      <c r="E166" s="109"/>
      <c r="F166" s="109"/>
      <c r="G166" s="104"/>
      <c r="H166" s="104"/>
      <c r="I166" s="104"/>
      <c r="J166" s="104"/>
    </row>
    <row r="167" spans="1:10" ht="15" customHeight="1">
      <c r="A167" s="104"/>
      <c r="B167" s="104"/>
      <c r="C167" s="104"/>
      <c r="D167" s="109"/>
      <c r="E167" s="109"/>
      <c r="F167" s="109"/>
      <c r="G167" s="104"/>
      <c r="H167" s="104"/>
      <c r="I167" s="104"/>
      <c r="J167" s="104"/>
    </row>
    <row r="168" spans="1:10" ht="15" customHeight="1">
      <c r="A168" s="104"/>
      <c r="B168" s="104"/>
      <c r="C168" s="104"/>
      <c r="D168" s="109"/>
      <c r="E168" s="109"/>
      <c r="F168" s="109"/>
      <c r="G168" s="104"/>
      <c r="H168" s="104"/>
      <c r="I168" s="104"/>
      <c r="J168" s="104"/>
    </row>
    <row r="169" spans="1:10" ht="15" customHeight="1">
      <c r="A169" s="104"/>
      <c r="B169" s="104"/>
      <c r="C169" s="104"/>
      <c r="D169" s="109"/>
      <c r="E169" s="109"/>
      <c r="F169" s="109"/>
      <c r="G169" s="104"/>
      <c r="H169" s="104"/>
      <c r="I169" s="104"/>
      <c r="J169" s="104"/>
    </row>
    <row r="170" spans="1:10" ht="15" customHeight="1">
      <c r="A170" s="104"/>
      <c r="B170" s="104"/>
      <c r="C170" s="104"/>
      <c r="D170" s="109"/>
      <c r="E170" s="109"/>
      <c r="F170" s="109"/>
      <c r="G170" s="104"/>
      <c r="H170" s="104"/>
      <c r="I170" s="104"/>
      <c r="J170" s="104"/>
    </row>
    <row r="171" spans="1:10" ht="15" customHeight="1">
      <c r="A171" s="104"/>
      <c r="B171" s="104"/>
      <c r="C171" s="104"/>
      <c r="D171" s="109"/>
      <c r="E171" s="109"/>
      <c r="F171" s="109"/>
      <c r="G171" s="104"/>
      <c r="H171" s="104"/>
      <c r="I171" s="104"/>
      <c r="J171" s="104"/>
    </row>
    <row r="172" spans="1:10" ht="15" customHeight="1">
      <c r="A172" s="104"/>
      <c r="B172" s="104"/>
      <c r="C172" s="104"/>
      <c r="D172" s="109"/>
      <c r="E172" s="109"/>
      <c r="F172" s="109"/>
      <c r="G172" s="104"/>
      <c r="H172" s="104"/>
      <c r="I172" s="104"/>
      <c r="J172" s="104"/>
    </row>
    <row r="173" spans="1:10" ht="15" customHeight="1">
      <c r="A173" s="104"/>
      <c r="B173" s="104"/>
      <c r="C173" s="104"/>
      <c r="D173" s="109"/>
      <c r="E173" s="109"/>
      <c r="F173" s="109"/>
      <c r="G173" s="104"/>
      <c r="H173" s="104"/>
      <c r="I173" s="104"/>
      <c r="J173" s="104"/>
    </row>
    <row r="174" spans="1:10" ht="15" customHeight="1">
      <c r="A174" s="104"/>
      <c r="B174" s="104"/>
      <c r="C174" s="104"/>
      <c r="D174" s="109"/>
      <c r="E174" s="109"/>
      <c r="F174" s="109"/>
      <c r="G174" s="104"/>
      <c r="H174" s="104"/>
      <c r="I174" s="104"/>
      <c r="J174" s="104"/>
    </row>
    <row r="175" spans="1:10" ht="15" customHeight="1">
      <c r="A175" s="104"/>
      <c r="B175" s="104"/>
      <c r="C175" s="104"/>
      <c r="D175" s="109"/>
      <c r="E175" s="109"/>
      <c r="F175" s="109"/>
      <c r="G175" s="104"/>
      <c r="H175" s="104"/>
      <c r="I175" s="104"/>
      <c r="J175" s="104"/>
    </row>
    <row r="176" spans="1:10" ht="15" customHeight="1">
      <c r="A176" s="104"/>
      <c r="B176" s="104"/>
      <c r="C176" s="104"/>
      <c r="D176" s="109"/>
      <c r="E176" s="109"/>
      <c r="F176" s="109"/>
      <c r="G176" s="104"/>
      <c r="H176" s="104"/>
      <c r="I176" s="104"/>
      <c r="J176" s="104"/>
    </row>
    <row r="177" spans="1:10" ht="15" customHeight="1">
      <c r="A177" s="104"/>
      <c r="B177" s="104"/>
      <c r="C177" s="104"/>
      <c r="D177" s="109"/>
      <c r="E177" s="109"/>
      <c r="F177" s="109"/>
      <c r="G177" s="104"/>
      <c r="H177" s="104"/>
      <c r="I177" s="104"/>
      <c r="J177" s="104"/>
    </row>
    <row r="178" spans="1:10" ht="15" customHeight="1">
      <c r="A178" s="104"/>
      <c r="B178" s="104"/>
      <c r="C178" s="104"/>
      <c r="D178" s="109"/>
      <c r="E178" s="109"/>
      <c r="F178" s="109"/>
      <c r="G178" s="104"/>
      <c r="H178" s="104"/>
      <c r="I178" s="104"/>
      <c r="J178" s="104"/>
    </row>
    <row r="179" spans="1:10" ht="15" customHeight="1">
      <c r="A179" s="104"/>
      <c r="B179" s="104"/>
      <c r="C179" s="104"/>
      <c r="D179" s="109"/>
      <c r="E179" s="109"/>
      <c r="F179" s="109"/>
      <c r="G179" s="104"/>
      <c r="H179" s="104"/>
      <c r="I179" s="104"/>
      <c r="J179" s="104"/>
    </row>
    <row r="180" spans="1:10" ht="15" customHeight="1">
      <c r="A180" s="104"/>
      <c r="B180" s="104"/>
      <c r="C180" s="104"/>
      <c r="D180" s="109"/>
      <c r="E180" s="109"/>
      <c r="F180" s="109"/>
      <c r="G180" s="104"/>
      <c r="H180" s="104"/>
      <c r="I180" s="104"/>
      <c r="J180" s="104"/>
    </row>
    <row r="181" spans="1:10" ht="15" customHeight="1">
      <c r="A181" s="104"/>
      <c r="B181" s="104"/>
      <c r="C181" s="104"/>
      <c r="D181" s="109"/>
      <c r="E181" s="109"/>
      <c r="F181" s="109"/>
      <c r="G181" s="104"/>
      <c r="H181" s="104"/>
      <c r="I181" s="104"/>
      <c r="J181" s="104"/>
    </row>
    <row r="182" spans="1:10" ht="15" customHeight="1">
      <c r="A182" s="104"/>
      <c r="B182" s="104"/>
      <c r="C182" s="104"/>
      <c r="D182" s="109"/>
      <c r="E182" s="109"/>
      <c r="F182" s="109"/>
      <c r="G182" s="104"/>
      <c r="H182" s="104"/>
      <c r="I182" s="104"/>
      <c r="J182" s="104"/>
    </row>
    <row r="183" spans="1:10" ht="15" customHeight="1">
      <c r="A183" s="104"/>
      <c r="B183" s="104"/>
      <c r="C183" s="104"/>
      <c r="D183" s="109"/>
      <c r="E183" s="109"/>
      <c r="F183" s="109"/>
      <c r="G183" s="104"/>
      <c r="H183" s="104"/>
      <c r="I183" s="104"/>
      <c r="J183" s="104"/>
    </row>
    <row r="184" spans="1:10" ht="15" customHeight="1">
      <c r="A184" s="104"/>
      <c r="B184" s="104"/>
      <c r="C184" s="104"/>
      <c r="D184" s="109"/>
      <c r="E184" s="109"/>
      <c r="F184" s="109"/>
      <c r="G184" s="104"/>
      <c r="H184" s="104"/>
      <c r="I184" s="104"/>
      <c r="J184" s="104"/>
    </row>
    <row r="185" spans="1:10" ht="15" customHeight="1">
      <c r="A185" s="104"/>
      <c r="B185" s="104"/>
      <c r="C185" s="104"/>
      <c r="D185" s="109"/>
      <c r="E185" s="109"/>
      <c r="F185" s="109"/>
      <c r="G185" s="104"/>
      <c r="H185" s="104"/>
      <c r="I185" s="104"/>
      <c r="J185" s="104"/>
    </row>
    <row r="186" spans="1:10" ht="15" customHeight="1">
      <c r="A186" s="104"/>
      <c r="B186" s="104"/>
      <c r="C186" s="104"/>
      <c r="D186" s="109"/>
      <c r="E186" s="109"/>
      <c r="F186" s="109"/>
      <c r="G186" s="104"/>
      <c r="H186" s="104"/>
      <c r="I186" s="104"/>
      <c r="J186" s="104"/>
    </row>
    <row r="187" spans="1:10" ht="15" customHeight="1">
      <c r="A187" s="104"/>
      <c r="B187" s="104"/>
      <c r="C187" s="104"/>
      <c r="D187" s="109"/>
      <c r="E187" s="109"/>
      <c r="F187" s="109"/>
      <c r="G187" s="104"/>
      <c r="H187" s="104"/>
      <c r="I187" s="104"/>
      <c r="J187" s="104"/>
    </row>
    <row r="188" spans="1:10" ht="15" customHeight="1">
      <c r="A188" s="104"/>
      <c r="B188" s="104"/>
      <c r="C188" s="104"/>
      <c r="D188" s="109"/>
      <c r="E188" s="109"/>
      <c r="F188" s="109"/>
      <c r="G188" s="104"/>
      <c r="H188" s="104"/>
      <c r="I188" s="104"/>
      <c r="J188" s="104"/>
    </row>
    <row r="189" spans="1:10" ht="15" customHeight="1">
      <c r="A189" s="104"/>
      <c r="B189" s="104"/>
      <c r="C189" s="104"/>
      <c r="D189" s="109"/>
      <c r="E189" s="109"/>
      <c r="F189" s="109"/>
      <c r="G189" s="104"/>
      <c r="H189" s="104"/>
      <c r="I189" s="104"/>
      <c r="J189" s="104"/>
    </row>
    <row r="190" spans="1:10" ht="15" customHeight="1">
      <c r="A190" s="104"/>
      <c r="B190" s="104"/>
      <c r="C190" s="104"/>
      <c r="D190" s="109"/>
      <c r="E190" s="109"/>
      <c r="F190" s="109"/>
      <c r="G190" s="104"/>
      <c r="H190" s="104"/>
      <c r="I190" s="104"/>
      <c r="J190" s="104"/>
    </row>
    <row r="191" spans="1:10" ht="15" customHeight="1">
      <c r="A191" s="104"/>
      <c r="B191" s="104"/>
      <c r="C191" s="104"/>
      <c r="D191" s="109"/>
      <c r="E191" s="109"/>
      <c r="F191" s="109"/>
      <c r="G191" s="104"/>
      <c r="H191" s="104"/>
      <c r="I191" s="104"/>
      <c r="J191" s="104"/>
    </row>
    <row r="192" spans="1:10" ht="15" customHeight="1">
      <c r="A192" s="104"/>
      <c r="B192" s="104"/>
      <c r="C192" s="104"/>
      <c r="D192" s="109"/>
      <c r="E192" s="109"/>
      <c r="F192" s="109"/>
      <c r="G192" s="104"/>
      <c r="H192" s="104"/>
      <c r="I192" s="104"/>
      <c r="J192" s="104"/>
    </row>
    <row r="193" spans="1:10" ht="15" customHeight="1">
      <c r="A193" s="104"/>
      <c r="B193" s="104"/>
      <c r="C193" s="104"/>
      <c r="D193" s="109"/>
      <c r="E193" s="109"/>
      <c r="F193" s="109"/>
      <c r="G193" s="104"/>
      <c r="H193" s="104"/>
      <c r="I193" s="104"/>
      <c r="J193" s="104"/>
    </row>
    <row r="194" spans="1:10" ht="15" customHeight="1">
      <c r="A194" s="104"/>
      <c r="B194" s="104"/>
      <c r="C194" s="104"/>
      <c r="D194" s="109"/>
      <c r="E194" s="109"/>
      <c r="F194" s="109"/>
      <c r="G194" s="104"/>
      <c r="H194" s="104"/>
      <c r="I194" s="104"/>
      <c r="J194" s="104"/>
    </row>
    <row r="195" spans="1:10" ht="15" customHeight="1">
      <c r="A195" s="104"/>
      <c r="B195" s="104"/>
      <c r="C195" s="104"/>
      <c r="D195" s="109"/>
      <c r="E195" s="109"/>
      <c r="F195" s="109"/>
      <c r="G195" s="104"/>
      <c r="H195" s="104"/>
      <c r="I195" s="104"/>
      <c r="J195" s="104"/>
    </row>
    <row r="196" spans="1:10" ht="15" customHeight="1">
      <c r="A196" s="104"/>
      <c r="B196" s="104"/>
      <c r="C196" s="104"/>
      <c r="D196" s="109"/>
      <c r="E196" s="109"/>
      <c r="F196" s="109"/>
      <c r="G196" s="104"/>
      <c r="H196" s="104"/>
      <c r="I196" s="104"/>
      <c r="J196" s="104"/>
    </row>
    <row r="197" spans="1:10" ht="15" customHeight="1">
      <c r="A197" s="104"/>
      <c r="B197" s="104"/>
      <c r="C197" s="104"/>
      <c r="D197" s="109"/>
      <c r="E197" s="109"/>
      <c r="F197" s="109"/>
      <c r="G197" s="104"/>
      <c r="H197" s="104"/>
      <c r="I197" s="104"/>
      <c r="J197" s="104"/>
    </row>
    <row r="198" spans="1:10" ht="15" customHeight="1">
      <c r="A198" s="104"/>
      <c r="B198" s="104"/>
      <c r="C198" s="104"/>
      <c r="D198" s="109"/>
      <c r="E198" s="109"/>
      <c r="F198" s="109"/>
      <c r="G198" s="104"/>
      <c r="H198" s="104"/>
      <c r="I198" s="104"/>
      <c r="J198" s="104"/>
    </row>
    <row r="199" spans="1:10" ht="15" customHeight="1">
      <c r="A199" s="104"/>
      <c r="B199" s="104"/>
      <c r="C199" s="104"/>
      <c r="D199" s="109"/>
      <c r="E199" s="109"/>
      <c r="F199" s="109"/>
      <c r="G199" s="104"/>
      <c r="H199" s="104"/>
      <c r="I199" s="104"/>
      <c r="J199" s="104"/>
    </row>
    <row r="200" spans="1:10" ht="15" customHeight="1">
      <c r="A200" s="104"/>
      <c r="B200" s="104"/>
      <c r="C200" s="104"/>
      <c r="D200" s="109"/>
      <c r="E200" s="109"/>
      <c r="F200" s="109"/>
      <c r="G200" s="104"/>
      <c r="H200" s="104"/>
      <c r="I200" s="104"/>
      <c r="J200" s="104"/>
    </row>
    <row r="201" spans="1:10" ht="15" customHeight="1">
      <c r="A201" s="104"/>
      <c r="B201" s="104"/>
      <c r="C201" s="104"/>
      <c r="D201" s="109"/>
      <c r="E201" s="109"/>
      <c r="F201" s="109"/>
      <c r="G201" s="104"/>
      <c r="H201" s="104"/>
      <c r="I201" s="104"/>
      <c r="J201" s="104"/>
    </row>
    <row r="202" spans="1:10" ht="15" customHeight="1">
      <c r="A202" s="104"/>
      <c r="B202" s="104"/>
      <c r="C202" s="104"/>
      <c r="D202" s="109"/>
      <c r="E202" s="109"/>
      <c r="F202" s="109"/>
      <c r="G202" s="104"/>
      <c r="H202" s="104"/>
      <c r="I202" s="104"/>
      <c r="J202" s="104"/>
    </row>
    <row r="203" spans="1:10" ht="15" customHeight="1">
      <c r="A203" s="104"/>
      <c r="B203" s="104"/>
      <c r="C203" s="104"/>
      <c r="D203" s="109"/>
      <c r="E203" s="109"/>
      <c r="F203" s="109"/>
      <c r="G203" s="104"/>
      <c r="H203" s="104"/>
      <c r="I203" s="104"/>
      <c r="J203" s="104"/>
    </row>
    <row r="204" spans="1:10" ht="15" customHeight="1">
      <c r="A204" s="104"/>
      <c r="B204" s="104"/>
      <c r="C204" s="104"/>
      <c r="D204" s="109"/>
      <c r="E204" s="109"/>
      <c r="F204" s="109"/>
      <c r="G204" s="104"/>
      <c r="H204" s="104"/>
      <c r="I204" s="104"/>
      <c r="J204" s="104"/>
    </row>
    <row r="205" spans="1:10" ht="15" customHeight="1">
      <c r="A205" s="104"/>
      <c r="B205" s="104"/>
      <c r="C205" s="104"/>
      <c r="D205" s="109"/>
      <c r="E205" s="109"/>
      <c r="F205" s="109"/>
      <c r="G205" s="104"/>
      <c r="H205" s="104"/>
      <c r="I205" s="104"/>
      <c r="J205" s="104"/>
    </row>
    <row r="206" spans="1:10" ht="15" customHeight="1">
      <c r="A206" s="104"/>
      <c r="B206" s="104"/>
      <c r="C206" s="104"/>
      <c r="D206" s="109"/>
      <c r="E206" s="109"/>
      <c r="F206" s="109"/>
      <c r="G206" s="104"/>
      <c r="H206" s="104"/>
      <c r="I206" s="104"/>
      <c r="J206" s="104"/>
    </row>
    <row r="207" spans="1:10" ht="15" customHeight="1">
      <c r="A207" s="104"/>
      <c r="B207" s="104"/>
      <c r="C207" s="104"/>
      <c r="D207" s="109"/>
      <c r="E207" s="109"/>
      <c r="F207" s="109"/>
      <c r="G207" s="104"/>
      <c r="H207" s="104"/>
      <c r="I207" s="104"/>
      <c r="J207" s="104"/>
    </row>
    <row r="208" spans="1:10" ht="15" customHeight="1">
      <c r="A208" s="104"/>
      <c r="B208" s="104"/>
      <c r="C208" s="104"/>
      <c r="D208" s="109"/>
      <c r="E208" s="109"/>
      <c r="F208" s="109"/>
      <c r="G208" s="104"/>
      <c r="H208" s="104"/>
      <c r="I208" s="104"/>
      <c r="J208" s="104"/>
    </row>
    <row r="209" spans="1:10" ht="15" customHeight="1">
      <c r="A209" s="104"/>
      <c r="B209" s="104"/>
      <c r="C209" s="104"/>
      <c r="D209" s="109"/>
      <c r="E209" s="109"/>
      <c r="F209" s="109"/>
      <c r="G209" s="104"/>
      <c r="H209" s="104"/>
      <c r="I209" s="104"/>
      <c r="J209" s="104"/>
    </row>
    <row r="210" spans="1:10" ht="15" customHeight="1">
      <c r="A210" s="104"/>
      <c r="B210" s="104"/>
      <c r="C210" s="104"/>
      <c r="D210" s="109"/>
      <c r="E210" s="109"/>
      <c r="F210" s="109"/>
      <c r="G210" s="104"/>
      <c r="H210" s="104"/>
      <c r="I210" s="104"/>
      <c r="J210" s="104"/>
    </row>
    <row r="211" spans="1:10" ht="15" customHeight="1">
      <c r="A211" s="104"/>
      <c r="B211" s="104"/>
      <c r="C211" s="104"/>
      <c r="D211" s="109"/>
      <c r="E211" s="109"/>
      <c r="F211" s="109"/>
      <c r="G211" s="104"/>
      <c r="H211" s="104"/>
      <c r="I211" s="104"/>
      <c r="J211" s="104"/>
    </row>
    <row r="212" spans="1:10" ht="15" customHeight="1">
      <c r="A212" s="104"/>
      <c r="B212" s="104"/>
      <c r="C212" s="104"/>
      <c r="D212" s="109"/>
      <c r="E212" s="109"/>
      <c r="F212" s="109"/>
      <c r="G212" s="104"/>
      <c r="H212" s="104"/>
      <c r="I212" s="104"/>
      <c r="J212" s="104"/>
    </row>
    <row r="213" spans="1:10" ht="15" customHeight="1">
      <c r="A213" s="104"/>
      <c r="B213" s="104"/>
      <c r="C213" s="104"/>
      <c r="D213" s="109"/>
      <c r="E213" s="109"/>
      <c r="F213" s="109"/>
      <c r="G213" s="104"/>
      <c r="H213" s="104"/>
      <c r="I213" s="104"/>
      <c r="J213" s="104"/>
    </row>
    <row r="214" spans="1:10" ht="15" customHeight="1">
      <c r="A214" s="104"/>
      <c r="B214" s="104"/>
      <c r="C214" s="104"/>
      <c r="D214" s="109"/>
      <c r="E214" s="109"/>
      <c r="F214" s="109"/>
      <c r="G214" s="104"/>
      <c r="H214" s="104"/>
      <c r="I214" s="104"/>
      <c r="J214" s="104"/>
    </row>
    <row r="215" spans="1:10" ht="15" customHeight="1">
      <c r="A215" s="104"/>
      <c r="B215" s="104"/>
      <c r="C215" s="104"/>
      <c r="D215" s="109"/>
      <c r="E215" s="109"/>
      <c r="F215" s="109"/>
      <c r="G215" s="104"/>
      <c r="H215" s="104"/>
      <c r="I215" s="104"/>
      <c r="J215" s="104"/>
    </row>
    <row r="216" spans="1:10" ht="15" customHeight="1">
      <c r="A216" s="104"/>
      <c r="B216" s="104"/>
      <c r="C216" s="104"/>
      <c r="D216" s="109"/>
      <c r="E216" s="109"/>
      <c r="F216" s="109"/>
      <c r="G216" s="104"/>
      <c r="H216" s="104"/>
      <c r="I216" s="104"/>
      <c r="J216" s="104"/>
    </row>
    <row r="217" spans="1:10" ht="15" customHeight="1">
      <c r="A217" s="104"/>
      <c r="B217" s="104"/>
      <c r="C217" s="104"/>
      <c r="D217" s="109"/>
      <c r="E217" s="109"/>
      <c r="F217" s="109"/>
      <c r="G217" s="104"/>
      <c r="H217" s="104"/>
      <c r="I217" s="104"/>
      <c r="J217" s="104"/>
    </row>
    <row r="218" spans="1:10" ht="15" customHeight="1">
      <c r="A218" s="104"/>
      <c r="B218" s="104"/>
      <c r="C218" s="104"/>
      <c r="D218" s="109"/>
      <c r="E218" s="109"/>
      <c r="F218" s="109"/>
      <c r="G218" s="104"/>
      <c r="H218" s="104"/>
      <c r="I218" s="104"/>
      <c r="J218" s="104"/>
    </row>
    <row r="219" spans="1:10" ht="15" customHeight="1">
      <c r="A219" s="104"/>
      <c r="B219" s="104"/>
      <c r="C219" s="104"/>
      <c r="D219" s="109"/>
      <c r="E219" s="109"/>
      <c r="F219" s="109"/>
      <c r="G219" s="104"/>
      <c r="H219" s="104"/>
      <c r="I219" s="104"/>
      <c r="J219" s="104"/>
    </row>
    <row r="220" spans="1:10" ht="15" customHeight="1">
      <c r="A220" s="104"/>
      <c r="B220" s="104"/>
      <c r="C220" s="104"/>
      <c r="D220" s="109"/>
      <c r="E220" s="109"/>
      <c r="F220" s="109"/>
      <c r="G220" s="104"/>
      <c r="H220" s="104"/>
      <c r="I220" s="104"/>
      <c r="J220" s="104"/>
    </row>
    <row r="221" spans="1:10" ht="15" customHeight="1">
      <c r="A221" s="104"/>
      <c r="B221" s="104"/>
      <c r="C221" s="104"/>
      <c r="D221" s="109"/>
      <c r="E221" s="109"/>
      <c r="F221" s="109"/>
      <c r="G221" s="104"/>
      <c r="H221" s="104"/>
      <c r="I221" s="104"/>
      <c r="J221" s="104"/>
    </row>
    <row r="222" spans="1:10" ht="15" customHeight="1">
      <c r="A222" s="104"/>
      <c r="B222" s="104"/>
      <c r="C222" s="104"/>
      <c r="D222" s="109"/>
      <c r="E222" s="109"/>
      <c r="F222" s="109"/>
      <c r="G222" s="104"/>
      <c r="H222" s="104"/>
      <c r="I222" s="104"/>
      <c r="J222" s="104"/>
    </row>
    <row r="223" spans="1:10" ht="15" customHeight="1">
      <c r="A223" s="104"/>
      <c r="B223" s="104"/>
      <c r="C223" s="104"/>
      <c r="D223" s="109"/>
      <c r="E223" s="109"/>
      <c r="F223" s="109"/>
      <c r="G223" s="104"/>
      <c r="H223" s="104"/>
      <c r="I223" s="104"/>
      <c r="J223" s="104"/>
    </row>
    <row r="224" spans="1:10" ht="15" customHeight="1">
      <c r="A224" s="104"/>
      <c r="B224" s="104"/>
      <c r="C224" s="104"/>
      <c r="D224" s="109"/>
      <c r="E224" s="109"/>
      <c r="F224" s="109"/>
      <c r="G224" s="104"/>
      <c r="H224" s="104"/>
      <c r="I224" s="104"/>
      <c r="J224" s="104"/>
    </row>
    <row r="225" spans="1:10" ht="15" customHeight="1">
      <c r="A225" s="104"/>
      <c r="B225" s="104"/>
      <c r="C225" s="104"/>
      <c r="D225" s="109"/>
      <c r="E225" s="109"/>
      <c r="F225" s="109"/>
      <c r="G225" s="104"/>
      <c r="H225" s="104"/>
      <c r="I225" s="104"/>
      <c r="J225" s="104"/>
    </row>
    <row r="226" spans="1:10" ht="15" customHeight="1">
      <c r="A226" s="104"/>
      <c r="B226" s="104"/>
      <c r="C226" s="104"/>
      <c r="D226" s="109"/>
      <c r="E226" s="109"/>
      <c r="F226" s="109"/>
      <c r="G226" s="104"/>
      <c r="H226" s="104"/>
      <c r="I226" s="104"/>
      <c r="J226" s="104"/>
    </row>
    <row r="227" spans="1:10" ht="15" customHeight="1">
      <c r="A227" s="104"/>
      <c r="B227" s="104"/>
      <c r="C227" s="104"/>
      <c r="D227" s="109"/>
      <c r="E227" s="109"/>
      <c r="F227" s="109"/>
      <c r="G227" s="104"/>
      <c r="H227" s="104"/>
      <c r="I227" s="104"/>
      <c r="J227" s="104"/>
    </row>
    <row r="228" spans="1:10" ht="15" customHeight="1">
      <c r="A228" s="104"/>
      <c r="B228" s="104"/>
      <c r="C228" s="104"/>
      <c r="D228" s="109"/>
      <c r="E228" s="109"/>
      <c r="F228" s="109"/>
      <c r="G228" s="104"/>
      <c r="H228" s="104"/>
      <c r="I228" s="104"/>
      <c r="J228" s="104"/>
    </row>
    <row r="229" spans="1:10" ht="15" customHeight="1">
      <c r="A229" s="104"/>
      <c r="B229" s="104"/>
      <c r="C229" s="104"/>
      <c r="D229" s="109"/>
      <c r="E229" s="109"/>
      <c r="F229" s="109"/>
      <c r="G229" s="104"/>
      <c r="H229" s="104"/>
      <c r="I229" s="104"/>
      <c r="J229" s="104"/>
    </row>
    <row r="230" spans="1:10" ht="15" customHeight="1">
      <c r="A230" s="104"/>
      <c r="B230" s="104"/>
      <c r="C230" s="104"/>
      <c r="D230" s="109"/>
      <c r="E230" s="109"/>
      <c r="F230" s="109"/>
      <c r="G230" s="104"/>
      <c r="H230" s="104"/>
      <c r="I230" s="104"/>
      <c r="J230" s="104"/>
    </row>
    <row r="231" spans="1:10" ht="15" customHeight="1">
      <c r="A231" s="104"/>
      <c r="B231" s="104"/>
      <c r="C231" s="104"/>
      <c r="D231" s="109"/>
      <c r="E231" s="109"/>
      <c r="F231" s="109"/>
      <c r="G231" s="104"/>
      <c r="H231" s="104"/>
      <c r="I231" s="104"/>
      <c r="J231" s="104"/>
    </row>
    <row r="232" spans="1:10" ht="15" customHeight="1">
      <c r="A232" s="104"/>
      <c r="B232" s="104"/>
      <c r="C232" s="104"/>
      <c r="D232" s="109"/>
      <c r="E232" s="109"/>
      <c r="F232" s="109"/>
      <c r="G232" s="104"/>
      <c r="H232" s="104"/>
      <c r="I232" s="104"/>
      <c r="J232" s="104"/>
    </row>
    <row r="233" spans="1:10" ht="15" customHeight="1">
      <c r="A233" s="104"/>
      <c r="B233" s="104"/>
      <c r="C233" s="104"/>
      <c r="D233" s="109"/>
      <c r="E233" s="109"/>
      <c r="F233" s="109"/>
      <c r="G233" s="104"/>
      <c r="H233" s="104"/>
      <c r="I233" s="104"/>
      <c r="J233" s="104"/>
    </row>
    <row r="234" spans="1:10" ht="15" customHeight="1">
      <c r="A234" s="104"/>
      <c r="B234" s="104"/>
      <c r="C234" s="104"/>
      <c r="D234" s="109"/>
      <c r="E234" s="109"/>
      <c r="F234" s="109"/>
      <c r="G234" s="104"/>
      <c r="H234" s="104"/>
      <c r="I234" s="104"/>
      <c r="J234" s="104"/>
    </row>
    <row r="235" spans="1:10" ht="15" customHeight="1">
      <c r="A235" s="104"/>
      <c r="B235" s="104"/>
      <c r="C235" s="104"/>
      <c r="D235" s="109"/>
      <c r="E235" s="109"/>
      <c r="F235" s="109"/>
      <c r="G235" s="104"/>
      <c r="H235" s="104"/>
      <c r="I235" s="104"/>
      <c r="J235" s="104"/>
    </row>
    <row r="236" spans="1:10" ht="15" customHeight="1">
      <c r="A236" s="104"/>
      <c r="B236" s="104"/>
      <c r="C236" s="104"/>
      <c r="D236" s="109"/>
      <c r="E236" s="109"/>
      <c r="F236" s="109"/>
      <c r="G236" s="104"/>
      <c r="H236" s="104"/>
      <c r="I236" s="104"/>
      <c r="J236" s="104"/>
    </row>
    <row r="237" spans="1:10" ht="15" customHeight="1">
      <c r="A237" s="104"/>
      <c r="B237" s="104"/>
      <c r="C237" s="104"/>
      <c r="D237" s="109"/>
      <c r="E237" s="109"/>
      <c r="F237" s="109"/>
      <c r="G237" s="104"/>
      <c r="H237" s="104"/>
      <c r="I237" s="104"/>
      <c r="J237" s="104"/>
    </row>
    <row r="238" spans="1:10" ht="15" customHeight="1">
      <c r="A238" s="104"/>
      <c r="B238" s="104"/>
      <c r="C238" s="104"/>
      <c r="D238" s="109"/>
      <c r="E238" s="109"/>
      <c r="F238" s="109"/>
      <c r="G238" s="104"/>
      <c r="H238" s="104"/>
      <c r="I238" s="104"/>
      <c r="J238" s="104"/>
    </row>
    <row r="239" spans="1:10" ht="15" customHeight="1">
      <c r="A239" s="104"/>
      <c r="B239" s="104"/>
      <c r="C239" s="104"/>
      <c r="D239" s="109"/>
      <c r="E239" s="109"/>
      <c r="F239" s="109"/>
      <c r="G239" s="104"/>
      <c r="H239" s="104"/>
      <c r="I239" s="104"/>
      <c r="J239" s="104"/>
    </row>
    <row r="240" spans="1:10" ht="15" customHeight="1">
      <c r="A240" s="104"/>
      <c r="B240" s="104"/>
      <c r="C240" s="104"/>
      <c r="D240" s="109"/>
      <c r="E240" s="109"/>
      <c r="F240" s="109"/>
      <c r="G240" s="104"/>
      <c r="H240" s="104"/>
      <c r="I240" s="104"/>
      <c r="J240" s="104"/>
    </row>
    <row r="241" spans="1:10" ht="15" customHeight="1">
      <c r="A241" s="104"/>
      <c r="B241" s="104"/>
      <c r="C241" s="104"/>
      <c r="D241" s="109"/>
      <c r="E241" s="109"/>
      <c r="F241" s="109"/>
      <c r="G241" s="104"/>
      <c r="H241" s="104"/>
      <c r="I241" s="104"/>
      <c r="J241" s="104"/>
    </row>
    <row r="242" spans="1:10" ht="15" customHeight="1">
      <c r="A242" s="104"/>
      <c r="B242" s="104"/>
      <c r="C242" s="104"/>
      <c r="D242" s="109"/>
      <c r="E242" s="109"/>
      <c r="F242" s="109"/>
      <c r="G242" s="104"/>
      <c r="H242" s="104"/>
      <c r="I242" s="104"/>
      <c r="J242" s="104"/>
    </row>
    <row r="243" spans="1:10" ht="15" customHeight="1">
      <c r="A243" s="104"/>
      <c r="B243" s="104"/>
      <c r="C243" s="104"/>
      <c r="D243" s="109"/>
      <c r="E243" s="109"/>
      <c r="F243" s="109"/>
      <c r="G243" s="104"/>
      <c r="H243" s="104"/>
      <c r="I243" s="104"/>
      <c r="J243" s="104"/>
    </row>
    <row r="244" spans="1:10" ht="15" customHeight="1">
      <c r="A244" s="104"/>
      <c r="B244" s="104"/>
      <c r="C244" s="104"/>
      <c r="D244" s="109"/>
      <c r="E244" s="109"/>
      <c r="F244" s="109"/>
      <c r="G244" s="104"/>
      <c r="H244" s="104"/>
      <c r="I244" s="104"/>
      <c r="J244" s="104"/>
    </row>
    <row r="245" spans="1:10" ht="15" customHeight="1">
      <c r="A245" s="104"/>
      <c r="B245" s="104"/>
      <c r="C245" s="104"/>
      <c r="D245" s="109"/>
      <c r="E245" s="109"/>
      <c r="F245" s="109"/>
      <c r="G245" s="104"/>
      <c r="H245" s="104"/>
      <c r="I245" s="104"/>
      <c r="J245" s="104"/>
    </row>
    <row r="246" spans="1:10" ht="15" customHeight="1">
      <c r="A246" s="104"/>
      <c r="B246" s="104"/>
      <c r="C246" s="104"/>
      <c r="D246" s="109"/>
      <c r="E246" s="109"/>
      <c r="F246" s="109"/>
      <c r="G246" s="104"/>
      <c r="H246" s="104"/>
      <c r="I246" s="104"/>
      <c r="J246" s="104"/>
    </row>
    <row r="247" spans="1:10" ht="15" customHeight="1">
      <c r="A247" s="104"/>
      <c r="B247" s="104"/>
      <c r="C247" s="104"/>
      <c r="D247" s="109"/>
      <c r="E247" s="109"/>
      <c r="F247" s="109"/>
      <c r="G247" s="104"/>
      <c r="H247" s="104"/>
      <c r="I247" s="104"/>
      <c r="J247" s="104"/>
    </row>
    <row r="248" spans="1:10" ht="15" customHeight="1">
      <c r="A248" s="104"/>
      <c r="B248" s="104"/>
      <c r="C248" s="104"/>
      <c r="D248" s="109"/>
      <c r="E248" s="109"/>
      <c r="F248" s="109"/>
      <c r="G248" s="104"/>
      <c r="H248" s="104"/>
      <c r="I248" s="104"/>
      <c r="J248" s="104"/>
    </row>
    <row r="249" spans="1:10" ht="15" customHeight="1">
      <c r="A249" s="104"/>
      <c r="B249" s="104"/>
      <c r="C249" s="104"/>
      <c r="D249" s="109"/>
      <c r="E249" s="109"/>
      <c r="F249" s="109"/>
      <c r="G249" s="104"/>
      <c r="H249" s="104"/>
      <c r="I249" s="104"/>
      <c r="J249" s="104"/>
    </row>
    <row r="250" spans="1:10" ht="15" customHeight="1">
      <c r="A250" s="104"/>
      <c r="B250" s="104"/>
      <c r="C250" s="104"/>
      <c r="D250" s="109"/>
      <c r="E250" s="109"/>
      <c r="F250" s="109"/>
      <c r="G250" s="104"/>
      <c r="H250" s="104"/>
      <c r="I250" s="104"/>
      <c r="J250" s="104"/>
    </row>
    <row r="251" spans="1:10" ht="15" customHeight="1">
      <c r="A251" s="104"/>
      <c r="B251" s="104"/>
      <c r="C251" s="104"/>
      <c r="D251" s="109"/>
      <c r="E251" s="109"/>
      <c r="F251" s="109"/>
      <c r="G251" s="104"/>
      <c r="H251" s="104"/>
      <c r="I251" s="104"/>
      <c r="J251" s="104"/>
    </row>
    <row r="252" spans="1:10" ht="15" customHeight="1">
      <c r="A252" s="104"/>
      <c r="B252" s="104"/>
      <c r="C252" s="104"/>
      <c r="D252" s="109"/>
      <c r="E252" s="109"/>
      <c r="F252" s="109"/>
      <c r="G252" s="104"/>
      <c r="H252" s="104"/>
      <c r="I252" s="104"/>
      <c r="J252" s="104"/>
    </row>
    <row r="253" spans="1:10" ht="15" customHeight="1">
      <c r="A253" s="104"/>
      <c r="B253" s="104"/>
      <c r="C253" s="104"/>
      <c r="D253" s="109"/>
      <c r="E253" s="109"/>
      <c r="F253" s="109"/>
      <c r="G253" s="104"/>
      <c r="H253" s="104"/>
      <c r="I253" s="104"/>
      <c r="J253" s="104"/>
    </row>
    <row r="254" spans="1:10" ht="15" customHeight="1">
      <c r="A254" s="104"/>
      <c r="B254" s="104"/>
      <c r="C254" s="104"/>
      <c r="D254" s="109"/>
      <c r="E254" s="109"/>
      <c r="F254" s="109"/>
      <c r="G254" s="104"/>
      <c r="H254" s="104"/>
      <c r="I254" s="104"/>
      <c r="J254" s="104"/>
    </row>
    <row r="255" spans="1:10" ht="15" customHeight="1">
      <c r="A255" s="104"/>
      <c r="B255" s="104"/>
      <c r="C255" s="104"/>
      <c r="D255" s="109"/>
      <c r="E255" s="109"/>
      <c r="F255" s="109"/>
      <c r="G255" s="104"/>
      <c r="H255" s="104"/>
      <c r="I255" s="104"/>
      <c r="J255" s="104"/>
    </row>
    <row r="256" spans="1:10" ht="15" customHeight="1">
      <c r="A256" s="104"/>
      <c r="B256" s="104"/>
      <c r="C256" s="104"/>
      <c r="D256" s="109"/>
      <c r="E256" s="109"/>
      <c r="F256" s="109"/>
      <c r="G256" s="104"/>
      <c r="H256" s="104"/>
      <c r="I256" s="104"/>
      <c r="J256" s="104"/>
    </row>
    <row r="257" spans="1:10" ht="15" customHeight="1">
      <c r="A257" s="104"/>
      <c r="B257" s="104"/>
      <c r="C257" s="104"/>
      <c r="D257" s="109"/>
      <c r="E257" s="109"/>
      <c r="F257" s="109"/>
      <c r="G257" s="104"/>
      <c r="H257" s="104"/>
      <c r="I257" s="104"/>
      <c r="J257" s="104"/>
    </row>
    <row r="258" spans="1:10" ht="15" customHeight="1">
      <c r="A258" s="104"/>
      <c r="B258" s="104"/>
      <c r="C258" s="104"/>
      <c r="D258" s="109"/>
      <c r="E258" s="109"/>
      <c r="F258" s="109"/>
      <c r="G258" s="104"/>
      <c r="H258" s="104"/>
      <c r="I258" s="104"/>
      <c r="J258" s="104"/>
    </row>
    <row r="259" spans="1:10" ht="15" customHeight="1">
      <c r="A259" s="104"/>
      <c r="B259" s="104"/>
      <c r="C259" s="104"/>
      <c r="D259" s="109"/>
      <c r="E259" s="109"/>
      <c r="F259" s="109"/>
      <c r="G259" s="104"/>
      <c r="H259" s="104"/>
      <c r="I259" s="104"/>
      <c r="J259" s="104"/>
    </row>
    <row r="260" spans="1:10" ht="15" customHeight="1">
      <c r="A260" s="104"/>
      <c r="B260" s="104"/>
      <c r="C260" s="104"/>
      <c r="D260" s="109"/>
      <c r="E260" s="109"/>
      <c r="F260" s="109"/>
      <c r="G260" s="104"/>
      <c r="H260" s="104"/>
      <c r="I260" s="104"/>
      <c r="J260" s="104"/>
    </row>
    <row r="261" spans="1:10" ht="15" customHeight="1">
      <c r="A261" s="104"/>
      <c r="B261" s="104"/>
      <c r="C261" s="104"/>
      <c r="D261" s="109"/>
      <c r="E261" s="109"/>
      <c r="F261" s="109"/>
      <c r="G261" s="104"/>
      <c r="H261" s="104"/>
      <c r="I261" s="104"/>
      <c r="J261" s="104"/>
    </row>
    <row r="262" spans="1:10" ht="15" customHeight="1">
      <c r="A262" s="104"/>
      <c r="B262" s="104"/>
      <c r="C262" s="104"/>
      <c r="D262" s="109"/>
      <c r="E262" s="109"/>
      <c r="F262" s="109"/>
      <c r="G262" s="104"/>
      <c r="H262" s="104"/>
      <c r="I262" s="104"/>
      <c r="J262" s="104"/>
    </row>
    <row r="263" spans="1:10" ht="15" customHeight="1">
      <c r="A263" s="104"/>
      <c r="B263" s="104"/>
      <c r="C263" s="104"/>
      <c r="D263" s="109"/>
      <c r="E263" s="109"/>
      <c r="F263" s="109"/>
      <c r="G263" s="104"/>
      <c r="H263" s="104"/>
      <c r="I263" s="104"/>
      <c r="J263" s="104"/>
    </row>
    <row r="264" spans="1:10" ht="15" customHeight="1">
      <c r="A264" s="104"/>
      <c r="B264" s="104"/>
      <c r="C264" s="104"/>
      <c r="D264" s="109"/>
      <c r="E264" s="109"/>
      <c r="F264" s="109"/>
      <c r="G264" s="104"/>
      <c r="H264" s="104"/>
      <c r="I264" s="104"/>
      <c r="J264" s="104"/>
    </row>
    <row r="265" spans="1:10" ht="15" customHeight="1">
      <c r="A265" s="104"/>
      <c r="B265" s="104"/>
      <c r="C265" s="104"/>
      <c r="D265" s="109"/>
      <c r="E265" s="109"/>
      <c r="F265" s="109"/>
      <c r="G265" s="104"/>
      <c r="H265" s="104"/>
      <c r="I265" s="104"/>
      <c r="J265" s="104"/>
    </row>
    <row r="266" spans="1:10" ht="15" customHeight="1">
      <c r="A266" s="104"/>
      <c r="B266" s="104"/>
      <c r="C266" s="104"/>
      <c r="D266" s="109"/>
      <c r="E266" s="109"/>
      <c r="F266" s="109"/>
      <c r="G266" s="104"/>
      <c r="H266" s="104"/>
      <c r="I266" s="104"/>
      <c r="J266" s="104"/>
    </row>
    <row r="267" spans="1:10" ht="15" customHeight="1">
      <c r="A267" s="104"/>
      <c r="B267" s="104"/>
      <c r="C267" s="104"/>
      <c r="D267" s="109"/>
      <c r="E267" s="109"/>
      <c r="F267" s="109"/>
      <c r="G267" s="104"/>
      <c r="H267" s="104"/>
      <c r="I267" s="104"/>
      <c r="J267" s="104"/>
    </row>
    <row r="268" spans="1:10" ht="15" customHeight="1">
      <c r="A268" s="104"/>
      <c r="B268" s="104"/>
      <c r="C268" s="104"/>
      <c r="D268" s="109"/>
      <c r="E268" s="109"/>
      <c r="F268" s="109"/>
      <c r="G268" s="104"/>
      <c r="H268" s="104"/>
      <c r="I268" s="104"/>
      <c r="J268" s="104"/>
    </row>
    <row r="269" spans="1:10" ht="15" customHeight="1">
      <c r="A269" s="104"/>
      <c r="B269" s="104"/>
      <c r="C269" s="104"/>
      <c r="D269" s="109"/>
      <c r="E269" s="109"/>
      <c r="F269" s="109"/>
      <c r="G269" s="104"/>
      <c r="H269" s="104"/>
      <c r="I269" s="104"/>
      <c r="J269" s="104"/>
    </row>
    <row r="270" spans="1:10" ht="15" customHeight="1">
      <c r="A270" s="104"/>
      <c r="B270" s="104"/>
      <c r="C270" s="104"/>
      <c r="D270" s="109"/>
      <c r="E270" s="109"/>
      <c r="F270" s="109"/>
      <c r="G270" s="104"/>
      <c r="H270" s="104"/>
      <c r="I270" s="104"/>
      <c r="J270" s="104"/>
    </row>
    <row r="271" spans="1:10" ht="15" customHeight="1">
      <c r="A271" s="104"/>
      <c r="B271" s="104"/>
      <c r="C271" s="104"/>
      <c r="D271" s="109"/>
      <c r="E271" s="109"/>
      <c r="F271" s="109"/>
      <c r="G271" s="104"/>
      <c r="H271" s="104"/>
      <c r="I271" s="104"/>
      <c r="J271" s="104"/>
    </row>
    <row r="272" spans="1:10" ht="15" customHeight="1">
      <c r="A272" s="104"/>
      <c r="B272" s="104"/>
      <c r="C272" s="104"/>
      <c r="D272" s="109"/>
      <c r="E272" s="109"/>
      <c r="F272" s="109"/>
      <c r="G272" s="104"/>
      <c r="H272" s="104"/>
      <c r="I272" s="104"/>
      <c r="J272" s="104"/>
    </row>
    <row r="273" spans="1:10" ht="15" customHeight="1">
      <c r="A273" s="104"/>
      <c r="B273" s="104"/>
      <c r="C273" s="104"/>
      <c r="D273" s="109"/>
      <c r="E273" s="109"/>
      <c r="F273" s="109"/>
      <c r="G273" s="104"/>
      <c r="H273" s="104"/>
      <c r="I273" s="104"/>
      <c r="J273" s="104"/>
    </row>
    <row r="274" spans="1:10" ht="15" customHeight="1">
      <c r="A274" s="104"/>
      <c r="B274" s="104"/>
      <c r="C274" s="104"/>
      <c r="D274" s="109"/>
      <c r="E274" s="109"/>
      <c r="F274" s="109"/>
      <c r="G274" s="104"/>
      <c r="H274" s="104"/>
      <c r="I274" s="104"/>
      <c r="J274" s="104"/>
    </row>
    <row r="275" spans="1:10" ht="15" customHeight="1">
      <c r="A275" s="104"/>
      <c r="B275" s="104"/>
      <c r="C275" s="104"/>
      <c r="D275" s="109"/>
      <c r="E275" s="109"/>
      <c r="F275" s="109"/>
      <c r="G275" s="104"/>
      <c r="H275" s="104"/>
      <c r="I275" s="104"/>
      <c r="J275" s="104"/>
    </row>
    <row r="276" spans="1:10" ht="15" customHeight="1">
      <c r="A276" s="104"/>
      <c r="B276" s="104"/>
      <c r="C276" s="104"/>
      <c r="D276" s="109"/>
      <c r="E276" s="109"/>
      <c r="F276" s="109"/>
      <c r="G276" s="104"/>
      <c r="H276" s="104"/>
      <c r="I276" s="104"/>
      <c r="J276" s="104"/>
    </row>
    <row r="277" spans="1:10" ht="15" customHeight="1">
      <c r="A277" s="104"/>
      <c r="B277" s="104"/>
      <c r="C277" s="104"/>
      <c r="D277" s="109"/>
      <c r="E277" s="109"/>
      <c r="F277" s="109"/>
      <c r="G277" s="104"/>
      <c r="H277" s="104"/>
      <c r="I277" s="104"/>
      <c r="J277" s="104"/>
    </row>
    <row r="278" spans="1:10" ht="15" customHeight="1">
      <c r="A278" s="104"/>
      <c r="B278" s="104"/>
      <c r="C278" s="104"/>
      <c r="D278" s="109"/>
      <c r="E278" s="109"/>
      <c r="F278" s="109"/>
      <c r="G278" s="104"/>
      <c r="H278" s="104"/>
      <c r="I278" s="104"/>
      <c r="J278" s="104"/>
    </row>
    <row r="279" spans="1:10" ht="15" customHeight="1">
      <c r="A279" s="104"/>
      <c r="B279" s="104"/>
      <c r="C279" s="104"/>
      <c r="D279" s="109"/>
      <c r="E279" s="109"/>
      <c r="F279" s="109"/>
      <c r="G279" s="104"/>
      <c r="H279" s="104"/>
      <c r="I279" s="104"/>
      <c r="J279" s="104"/>
    </row>
    <row r="280" spans="1:10" ht="15" customHeight="1">
      <c r="A280" s="104"/>
      <c r="B280" s="104"/>
      <c r="C280" s="104"/>
      <c r="D280" s="109"/>
      <c r="E280" s="109"/>
      <c r="F280" s="109"/>
      <c r="G280" s="104"/>
      <c r="H280" s="104"/>
      <c r="I280" s="104"/>
      <c r="J280" s="104"/>
    </row>
    <row r="281" spans="1:10" ht="15" customHeight="1">
      <c r="A281" s="104"/>
      <c r="B281" s="104"/>
      <c r="C281" s="104"/>
      <c r="D281" s="109"/>
      <c r="E281" s="109"/>
      <c r="F281" s="109"/>
      <c r="G281" s="104"/>
      <c r="H281" s="104"/>
      <c r="I281" s="104"/>
      <c r="J281" s="104"/>
    </row>
    <row r="282" spans="1:10" ht="15" customHeight="1">
      <c r="A282" s="104"/>
      <c r="B282" s="104"/>
      <c r="C282" s="104"/>
      <c r="D282" s="109"/>
      <c r="E282" s="109"/>
      <c r="F282" s="109"/>
      <c r="G282" s="104"/>
      <c r="H282" s="104"/>
      <c r="I282" s="104"/>
      <c r="J282" s="104"/>
    </row>
    <row r="283" spans="1:10" ht="15" customHeight="1">
      <c r="A283" s="104"/>
      <c r="B283" s="104"/>
      <c r="C283" s="104"/>
      <c r="D283" s="109"/>
      <c r="E283" s="109"/>
      <c r="F283" s="109"/>
      <c r="G283" s="104"/>
      <c r="H283" s="104"/>
      <c r="I283" s="104"/>
      <c r="J283" s="104"/>
    </row>
    <row r="284" spans="1:10" ht="15" customHeight="1">
      <c r="A284" s="104"/>
      <c r="B284" s="104"/>
      <c r="C284" s="104"/>
      <c r="D284" s="109"/>
      <c r="E284" s="109"/>
      <c r="F284" s="109"/>
      <c r="G284" s="104"/>
      <c r="H284" s="104"/>
      <c r="I284" s="104"/>
      <c r="J284" s="104"/>
    </row>
    <row r="285" spans="1:10" ht="15" customHeight="1">
      <c r="A285" s="104"/>
      <c r="B285" s="104"/>
      <c r="C285" s="104"/>
      <c r="D285" s="109"/>
      <c r="E285" s="109"/>
      <c r="F285" s="109"/>
      <c r="G285" s="104"/>
      <c r="H285" s="104"/>
      <c r="I285" s="104"/>
      <c r="J285" s="104"/>
    </row>
    <row r="286" spans="1:10" ht="15" customHeight="1">
      <c r="A286" s="104"/>
      <c r="B286" s="104"/>
      <c r="C286" s="104"/>
      <c r="D286" s="109"/>
      <c r="E286" s="109"/>
      <c r="F286" s="109"/>
      <c r="G286" s="104"/>
      <c r="H286" s="104"/>
      <c r="I286" s="104"/>
      <c r="J286" s="104"/>
    </row>
    <row r="287" spans="1:10" ht="15" customHeight="1">
      <c r="A287" s="104"/>
      <c r="B287" s="104"/>
      <c r="C287" s="104"/>
      <c r="D287" s="109"/>
      <c r="E287" s="109"/>
      <c r="F287" s="109"/>
      <c r="G287" s="104"/>
      <c r="H287" s="104"/>
      <c r="I287" s="104"/>
      <c r="J287" s="104"/>
    </row>
    <row r="288" spans="1:10" ht="15" customHeight="1">
      <c r="A288" s="104"/>
      <c r="B288" s="104"/>
      <c r="C288" s="104"/>
      <c r="D288" s="109"/>
      <c r="E288" s="109"/>
      <c r="F288" s="109"/>
      <c r="G288" s="104"/>
      <c r="H288" s="104"/>
      <c r="I288" s="104"/>
      <c r="J288" s="104"/>
    </row>
    <row r="289" spans="1:10" ht="15" customHeight="1">
      <c r="A289" s="104"/>
      <c r="B289" s="104"/>
      <c r="C289" s="104"/>
      <c r="D289" s="109"/>
      <c r="E289" s="109"/>
      <c r="F289" s="109"/>
      <c r="G289" s="104"/>
      <c r="H289" s="104"/>
      <c r="I289" s="104"/>
      <c r="J289" s="104"/>
    </row>
    <row r="290" spans="1:10" ht="15" customHeight="1">
      <c r="A290" s="104"/>
      <c r="B290" s="104"/>
      <c r="C290" s="104"/>
      <c r="D290" s="109"/>
      <c r="E290" s="109"/>
      <c r="F290" s="109"/>
      <c r="G290" s="104"/>
      <c r="H290" s="104"/>
      <c r="I290" s="104"/>
      <c r="J290" s="104"/>
    </row>
    <row r="291" spans="1:10" ht="15" customHeight="1">
      <c r="A291" s="104"/>
      <c r="B291" s="104"/>
      <c r="C291" s="104"/>
      <c r="D291" s="109"/>
      <c r="E291" s="109"/>
      <c r="F291" s="109"/>
      <c r="G291" s="104"/>
      <c r="H291" s="104"/>
      <c r="I291" s="104"/>
      <c r="J291" s="104"/>
    </row>
    <row r="292" spans="1:10" ht="15" customHeight="1">
      <c r="A292" s="104"/>
      <c r="B292" s="104"/>
      <c r="C292" s="104"/>
      <c r="D292" s="109"/>
      <c r="E292" s="109"/>
      <c r="F292" s="109"/>
      <c r="G292" s="104"/>
      <c r="H292" s="104"/>
      <c r="I292" s="104"/>
      <c r="J292" s="104"/>
    </row>
    <row r="293" spans="1:10" ht="15" customHeight="1">
      <c r="A293" s="104"/>
      <c r="B293" s="104"/>
      <c r="C293" s="104"/>
      <c r="D293" s="109"/>
      <c r="E293" s="109"/>
      <c r="F293" s="109"/>
      <c r="G293" s="104"/>
      <c r="H293" s="104"/>
      <c r="I293" s="104"/>
      <c r="J293" s="104"/>
    </row>
    <row r="294" spans="1:10" ht="15" customHeight="1">
      <c r="A294" s="104"/>
      <c r="B294" s="104"/>
      <c r="C294" s="104"/>
      <c r="D294" s="109"/>
      <c r="E294" s="109"/>
      <c r="F294" s="109"/>
      <c r="G294" s="104"/>
      <c r="H294" s="104"/>
      <c r="I294" s="104"/>
      <c r="J294" s="104"/>
    </row>
    <row r="295" spans="1:10" ht="15" customHeight="1">
      <c r="A295" s="104"/>
      <c r="B295" s="104"/>
      <c r="C295" s="104"/>
      <c r="D295" s="109"/>
      <c r="E295" s="109"/>
      <c r="F295" s="109"/>
      <c r="G295" s="104"/>
      <c r="H295" s="104"/>
      <c r="I295" s="104"/>
      <c r="J295" s="104"/>
    </row>
    <row r="296" spans="1:10" ht="15" customHeight="1">
      <c r="A296" s="104"/>
      <c r="B296" s="104"/>
      <c r="C296" s="104"/>
      <c r="D296" s="109"/>
      <c r="E296" s="109"/>
      <c r="F296" s="109"/>
      <c r="G296" s="104"/>
      <c r="H296" s="104"/>
      <c r="I296" s="104"/>
      <c r="J296" s="104"/>
    </row>
    <row r="297" spans="1:10" ht="15" customHeight="1">
      <c r="A297" s="104"/>
      <c r="B297" s="104"/>
      <c r="C297" s="104"/>
      <c r="D297" s="109"/>
      <c r="E297" s="109"/>
      <c r="F297" s="109"/>
      <c r="G297" s="104"/>
      <c r="H297" s="104"/>
      <c r="I297" s="104"/>
      <c r="J297" s="104"/>
    </row>
    <row r="298" spans="1:10" ht="15" customHeight="1">
      <c r="A298" s="104"/>
      <c r="B298" s="104"/>
      <c r="C298" s="104"/>
      <c r="D298" s="109"/>
      <c r="E298" s="109"/>
      <c r="F298" s="109"/>
      <c r="G298" s="104"/>
      <c r="H298" s="104"/>
      <c r="I298" s="104"/>
      <c r="J298" s="104"/>
    </row>
    <row r="299" spans="1:10" ht="15" customHeight="1">
      <c r="A299" s="104"/>
      <c r="B299" s="104"/>
      <c r="C299" s="104"/>
      <c r="D299" s="109"/>
      <c r="E299" s="109"/>
      <c r="F299" s="109"/>
      <c r="G299" s="104"/>
      <c r="H299" s="104"/>
      <c r="I299" s="104"/>
      <c r="J299" s="104"/>
    </row>
    <row r="300" spans="1:10" ht="15" customHeight="1">
      <c r="A300" s="104"/>
      <c r="B300" s="104"/>
      <c r="C300" s="104"/>
      <c r="D300" s="109"/>
      <c r="E300" s="109"/>
      <c r="F300" s="109"/>
      <c r="G300" s="104"/>
      <c r="H300" s="104"/>
      <c r="I300" s="104"/>
      <c r="J300" s="104"/>
    </row>
    <row r="301" spans="1:10" ht="15" customHeight="1">
      <c r="A301" s="104"/>
      <c r="B301" s="104"/>
      <c r="C301" s="104"/>
      <c r="D301" s="109"/>
      <c r="E301" s="109"/>
      <c r="F301" s="109"/>
      <c r="G301" s="104"/>
      <c r="H301" s="104"/>
      <c r="I301" s="104"/>
      <c r="J301" s="104"/>
    </row>
    <row r="302" spans="1:10" ht="15" customHeight="1">
      <c r="A302" s="104"/>
      <c r="B302" s="104"/>
      <c r="C302" s="104"/>
      <c r="D302" s="109"/>
      <c r="E302" s="109"/>
      <c r="F302" s="109"/>
      <c r="G302" s="104"/>
      <c r="H302" s="104"/>
      <c r="I302" s="104"/>
      <c r="J302" s="104"/>
    </row>
    <row r="303" spans="1:10" ht="15" customHeight="1">
      <c r="A303" s="104"/>
      <c r="B303" s="104"/>
      <c r="C303" s="104"/>
      <c r="D303" s="109"/>
      <c r="E303" s="109"/>
      <c r="F303" s="109"/>
      <c r="G303" s="104"/>
      <c r="H303" s="104"/>
      <c r="I303" s="104"/>
      <c r="J303" s="104"/>
    </row>
    <row r="304" spans="1:10" ht="15" customHeight="1">
      <c r="A304" s="104"/>
      <c r="B304" s="104"/>
      <c r="C304" s="104"/>
      <c r="D304" s="109"/>
      <c r="E304" s="109"/>
      <c r="F304" s="109"/>
      <c r="G304" s="104"/>
      <c r="H304" s="104"/>
      <c r="I304" s="104"/>
      <c r="J304" s="104"/>
    </row>
    <row r="305" spans="1:10" ht="15" customHeight="1">
      <c r="A305" s="104"/>
      <c r="B305" s="104"/>
      <c r="C305" s="104"/>
      <c r="D305" s="109"/>
      <c r="E305" s="109"/>
      <c r="F305" s="109"/>
      <c r="G305" s="104"/>
      <c r="H305" s="104"/>
      <c r="I305" s="104"/>
      <c r="J305" s="104"/>
    </row>
    <row r="306" spans="1:10" ht="15" customHeight="1">
      <c r="A306" s="104"/>
      <c r="B306" s="104"/>
      <c r="C306" s="104"/>
      <c r="D306" s="109"/>
      <c r="E306" s="109"/>
      <c r="F306" s="109"/>
      <c r="G306" s="104"/>
      <c r="H306" s="104"/>
      <c r="I306" s="104"/>
      <c r="J306" s="104"/>
    </row>
    <row r="307" spans="1:10" ht="15" customHeight="1">
      <c r="A307" s="104"/>
      <c r="B307" s="104"/>
      <c r="C307" s="104"/>
      <c r="D307" s="109"/>
      <c r="E307" s="109"/>
      <c r="F307" s="109"/>
      <c r="G307" s="104"/>
      <c r="H307" s="104"/>
      <c r="I307" s="104"/>
      <c r="J307" s="104"/>
    </row>
    <row r="308" spans="1:10" ht="15" customHeight="1">
      <c r="A308" s="104"/>
      <c r="B308" s="104"/>
      <c r="C308" s="104"/>
      <c r="D308" s="109"/>
      <c r="E308" s="109"/>
      <c r="F308" s="109"/>
      <c r="G308" s="104"/>
      <c r="H308" s="104"/>
      <c r="I308" s="104"/>
      <c r="J308" s="104"/>
    </row>
    <row r="309" spans="1:10" ht="15" customHeight="1">
      <c r="A309" s="104"/>
      <c r="B309" s="104"/>
      <c r="C309" s="104"/>
      <c r="D309" s="109"/>
      <c r="E309" s="109"/>
      <c r="F309" s="109"/>
      <c r="G309" s="104"/>
      <c r="H309" s="104"/>
      <c r="I309" s="104"/>
      <c r="J309" s="104"/>
    </row>
    <row r="310" spans="1:10" ht="16.5">
      <c r="A310" s="104"/>
      <c r="B310" s="104"/>
      <c r="C310" s="104"/>
      <c r="D310" s="109"/>
      <c r="E310" s="109"/>
      <c r="F310" s="109"/>
      <c r="G310" s="104"/>
      <c r="H310" s="104"/>
      <c r="I310" s="104"/>
      <c r="J310" s="104"/>
    </row>
    <row r="311" spans="1:10" ht="16.5">
      <c r="A311" s="104"/>
      <c r="B311" s="104"/>
      <c r="C311" s="104"/>
      <c r="D311" s="109"/>
      <c r="E311" s="109"/>
      <c r="F311" s="109"/>
      <c r="G311" s="104"/>
      <c r="H311" s="104"/>
      <c r="I311" s="104"/>
      <c r="J311" s="104"/>
    </row>
    <row r="312" spans="1:10" ht="16.5">
      <c r="A312" s="104"/>
      <c r="B312" s="104"/>
      <c r="C312" s="104"/>
      <c r="D312" s="109"/>
      <c r="E312" s="109"/>
      <c r="F312" s="109"/>
      <c r="G312" s="104"/>
      <c r="H312" s="104"/>
      <c r="I312" s="104"/>
      <c r="J312" s="104"/>
    </row>
    <row r="313" spans="1:10" ht="16.5">
      <c r="A313" s="104"/>
      <c r="B313" s="104"/>
      <c r="C313" s="104"/>
      <c r="D313" s="109"/>
      <c r="E313" s="109"/>
      <c r="F313" s="109"/>
      <c r="G313" s="104"/>
      <c r="H313" s="104"/>
      <c r="I313" s="104"/>
      <c r="J313" s="104"/>
    </row>
    <row r="314" spans="1:10" ht="16.5">
      <c r="A314" s="104"/>
      <c r="B314" s="104"/>
      <c r="C314" s="104"/>
      <c r="D314" s="109"/>
      <c r="E314" s="109"/>
      <c r="F314" s="109"/>
      <c r="G314" s="104"/>
      <c r="H314" s="104"/>
      <c r="I314" s="104"/>
      <c r="J314" s="104"/>
    </row>
    <row r="315" spans="1:10" ht="16.5">
      <c r="A315" s="104"/>
      <c r="B315" s="104"/>
      <c r="C315" s="104"/>
      <c r="D315" s="109"/>
      <c r="E315" s="109"/>
      <c r="F315" s="109"/>
      <c r="G315" s="104"/>
      <c r="H315" s="104"/>
      <c r="I315" s="104"/>
      <c r="J315" s="104"/>
    </row>
    <row r="316" spans="1:10" ht="16.5">
      <c r="A316" s="104"/>
      <c r="B316" s="104"/>
      <c r="C316" s="104"/>
      <c r="D316" s="109"/>
      <c r="E316" s="109"/>
      <c r="F316" s="109"/>
      <c r="G316" s="104"/>
      <c r="H316" s="104"/>
      <c r="I316" s="104"/>
      <c r="J316" s="104"/>
    </row>
    <row r="317" spans="1:10" ht="16.5">
      <c r="A317" s="104"/>
      <c r="B317" s="104"/>
      <c r="C317" s="104"/>
      <c r="D317" s="109"/>
      <c r="E317" s="109"/>
      <c r="F317" s="109"/>
      <c r="G317" s="104"/>
      <c r="H317" s="104"/>
      <c r="I317" s="104"/>
      <c r="J317" s="104"/>
    </row>
    <row r="318" spans="1:10" ht="16.5">
      <c r="A318" s="104"/>
      <c r="B318" s="104"/>
      <c r="C318" s="104"/>
      <c r="D318" s="109"/>
      <c r="E318" s="109"/>
      <c r="F318" s="109"/>
      <c r="G318" s="104"/>
      <c r="H318" s="104"/>
      <c r="I318" s="104"/>
      <c r="J318" s="104"/>
    </row>
    <row r="319" spans="1:10" ht="16.5">
      <c r="A319" s="104"/>
      <c r="B319" s="104"/>
      <c r="C319" s="104"/>
      <c r="D319" s="109"/>
      <c r="E319" s="109"/>
      <c r="F319" s="109"/>
      <c r="G319" s="104"/>
      <c r="H319" s="104"/>
      <c r="I319" s="104"/>
      <c r="J319" s="104"/>
    </row>
    <row r="320" spans="1:10" ht="16.5">
      <c r="A320" s="104"/>
      <c r="B320" s="104"/>
      <c r="C320" s="104"/>
      <c r="D320" s="109"/>
      <c r="E320" s="109"/>
      <c r="F320" s="109"/>
      <c r="G320" s="104"/>
      <c r="H320" s="104"/>
      <c r="I320" s="104"/>
      <c r="J320" s="104"/>
    </row>
    <row r="321" spans="1:10" ht="16.5">
      <c r="A321" s="104"/>
      <c r="B321" s="104"/>
      <c r="C321" s="104"/>
      <c r="D321" s="109"/>
      <c r="E321" s="109"/>
      <c r="F321" s="109"/>
      <c r="G321" s="104"/>
      <c r="H321" s="104"/>
      <c r="I321" s="104"/>
      <c r="J321" s="104"/>
    </row>
    <row r="322" spans="1:10" ht="16.5">
      <c r="A322" s="104"/>
      <c r="B322" s="104"/>
      <c r="C322" s="104"/>
      <c r="D322" s="109"/>
      <c r="E322" s="109"/>
      <c r="F322" s="109"/>
      <c r="G322" s="104"/>
      <c r="H322" s="104"/>
      <c r="I322" s="104"/>
      <c r="J322" s="104"/>
    </row>
    <row r="323" spans="1:10" ht="16.5">
      <c r="A323" s="104"/>
      <c r="B323" s="104"/>
      <c r="C323" s="104"/>
      <c r="D323" s="109"/>
      <c r="E323" s="109"/>
      <c r="F323" s="109"/>
      <c r="G323" s="104"/>
      <c r="H323" s="104"/>
      <c r="I323" s="104"/>
      <c r="J323" s="104"/>
    </row>
    <row r="324" spans="1:10" ht="16.5">
      <c r="A324" s="104"/>
      <c r="B324" s="104"/>
      <c r="C324" s="104"/>
      <c r="D324" s="109"/>
      <c r="E324" s="109"/>
      <c r="F324" s="109"/>
      <c r="G324" s="104"/>
      <c r="H324" s="104"/>
      <c r="I324" s="104"/>
      <c r="J324" s="104"/>
    </row>
    <row r="325" spans="1:10" ht="16.5">
      <c r="A325" s="104"/>
      <c r="B325" s="104"/>
      <c r="C325" s="104"/>
      <c r="D325" s="109"/>
      <c r="E325" s="109"/>
      <c r="F325" s="109"/>
      <c r="G325" s="104"/>
      <c r="H325" s="104"/>
      <c r="I325" s="104"/>
      <c r="J325" s="104"/>
    </row>
    <row r="326" spans="1:10" ht="16.5">
      <c r="A326" s="104"/>
      <c r="B326" s="104"/>
      <c r="C326" s="104"/>
      <c r="D326" s="109"/>
      <c r="E326" s="109"/>
      <c r="F326" s="109"/>
      <c r="G326" s="104"/>
      <c r="H326" s="104"/>
      <c r="I326" s="104"/>
      <c r="J326" s="104"/>
    </row>
    <row r="327" spans="1:10" ht="16.5">
      <c r="A327" s="104"/>
      <c r="B327" s="104"/>
      <c r="C327" s="104"/>
      <c r="D327" s="109"/>
      <c r="E327" s="109"/>
      <c r="F327" s="109"/>
      <c r="G327" s="104"/>
      <c r="H327" s="104"/>
      <c r="I327" s="104"/>
      <c r="J327" s="104"/>
    </row>
    <row r="328" spans="1:10" ht="16.5">
      <c r="A328" s="104"/>
      <c r="B328" s="104"/>
      <c r="C328" s="104"/>
      <c r="D328" s="109"/>
      <c r="E328" s="109"/>
      <c r="F328" s="109"/>
      <c r="G328" s="104"/>
      <c r="H328" s="104"/>
      <c r="I328" s="104"/>
      <c r="J328" s="104"/>
    </row>
    <row r="329" spans="1:10" ht="16.5">
      <c r="A329" s="104"/>
      <c r="B329" s="104"/>
      <c r="C329" s="104"/>
      <c r="D329" s="109"/>
      <c r="E329" s="109"/>
      <c r="F329" s="109"/>
      <c r="G329" s="104"/>
      <c r="H329" s="104"/>
      <c r="I329" s="104"/>
      <c r="J329" s="104"/>
    </row>
    <row r="330" spans="1:10" ht="16.5">
      <c r="A330" s="104"/>
      <c r="B330" s="104"/>
      <c r="C330" s="104"/>
      <c r="D330" s="109"/>
      <c r="E330" s="109"/>
      <c r="F330" s="109"/>
      <c r="G330" s="104"/>
      <c r="H330" s="104"/>
      <c r="I330" s="104"/>
      <c r="J330" s="104"/>
    </row>
    <row r="331" spans="1:10" ht="16.5">
      <c r="A331" s="104"/>
      <c r="B331" s="104"/>
      <c r="C331" s="104"/>
      <c r="D331" s="109"/>
      <c r="E331" s="109"/>
      <c r="F331" s="109"/>
      <c r="G331" s="104"/>
      <c r="H331" s="104"/>
      <c r="I331" s="104"/>
      <c r="J331" s="104"/>
    </row>
    <row r="332" spans="1:10" ht="16.5">
      <c r="A332" s="104"/>
      <c r="B332" s="104"/>
      <c r="C332" s="104"/>
      <c r="D332" s="109"/>
      <c r="E332" s="109"/>
      <c r="F332" s="109"/>
      <c r="G332" s="104"/>
      <c r="H332" s="104"/>
      <c r="I332" s="104"/>
      <c r="J332" s="104"/>
    </row>
    <row r="333" spans="1:10" ht="16.5">
      <c r="A333" s="104"/>
      <c r="B333" s="104"/>
      <c r="C333" s="104"/>
      <c r="D333" s="109"/>
      <c r="E333" s="109"/>
      <c r="F333" s="109"/>
      <c r="G333" s="104"/>
      <c r="H333" s="104"/>
      <c r="I333" s="104"/>
      <c r="J333" s="104"/>
    </row>
    <row r="334" spans="1:10" ht="16.5">
      <c r="A334" s="104"/>
      <c r="B334" s="104"/>
      <c r="C334" s="104"/>
      <c r="D334" s="109"/>
      <c r="E334" s="109"/>
      <c r="F334" s="109"/>
      <c r="G334" s="104"/>
      <c r="H334" s="104"/>
      <c r="I334" s="104"/>
      <c r="J334" s="104"/>
    </row>
    <row r="335" spans="1:10" ht="16.5">
      <c r="A335" s="104"/>
      <c r="B335" s="104"/>
      <c r="C335" s="104"/>
      <c r="D335" s="109"/>
      <c r="E335" s="109"/>
      <c r="F335" s="109"/>
      <c r="G335" s="104"/>
      <c r="H335" s="104"/>
      <c r="I335" s="104"/>
      <c r="J335" s="104"/>
    </row>
    <row r="336" spans="1:10" ht="16.5">
      <c r="A336" s="104"/>
      <c r="B336" s="104"/>
      <c r="C336" s="104"/>
      <c r="D336" s="109"/>
      <c r="E336" s="109"/>
      <c r="F336" s="109"/>
      <c r="G336" s="104"/>
      <c r="H336" s="104"/>
      <c r="I336" s="104"/>
      <c r="J336" s="104"/>
    </row>
    <row r="337" spans="1:10" ht="16.5">
      <c r="A337" s="104"/>
      <c r="B337" s="104"/>
      <c r="C337" s="104"/>
      <c r="D337" s="109"/>
      <c r="E337" s="109"/>
      <c r="F337" s="109"/>
      <c r="G337" s="104"/>
      <c r="H337" s="104"/>
      <c r="I337" s="104"/>
      <c r="J337" s="104"/>
    </row>
    <row r="338" spans="1:10" ht="16.5">
      <c r="A338" s="104"/>
      <c r="B338" s="104"/>
      <c r="C338" s="104"/>
      <c r="D338" s="109"/>
      <c r="E338" s="109"/>
      <c r="F338" s="109"/>
      <c r="G338" s="104"/>
      <c r="H338" s="104"/>
      <c r="I338" s="104"/>
      <c r="J338" s="104"/>
    </row>
    <row r="339" spans="1:10" ht="16.5">
      <c r="A339" s="104"/>
      <c r="B339" s="104"/>
      <c r="C339" s="104"/>
      <c r="D339" s="109"/>
      <c r="E339" s="109"/>
      <c r="F339" s="109"/>
      <c r="G339" s="104"/>
      <c r="H339" s="104"/>
      <c r="I339" s="104"/>
      <c r="J339" s="104"/>
    </row>
    <row r="340" spans="1:10" ht="16.5">
      <c r="A340" s="104"/>
      <c r="B340" s="104"/>
      <c r="C340" s="104"/>
      <c r="D340" s="109"/>
      <c r="E340" s="109"/>
      <c r="F340" s="109"/>
      <c r="G340" s="104"/>
      <c r="H340" s="104"/>
      <c r="I340" s="104"/>
      <c r="J340" s="104"/>
    </row>
    <row r="341" spans="1:10" ht="16.5">
      <c r="A341" s="104"/>
      <c r="B341" s="104"/>
      <c r="C341" s="104"/>
      <c r="D341" s="109"/>
      <c r="E341" s="109"/>
      <c r="F341" s="109"/>
      <c r="G341" s="104"/>
      <c r="H341" s="104"/>
      <c r="I341" s="104"/>
      <c r="J341" s="104"/>
    </row>
    <row r="342" spans="1:10" ht="16.5">
      <c r="A342" s="104"/>
      <c r="B342" s="104"/>
      <c r="C342" s="104"/>
      <c r="D342" s="109"/>
      <c r="E342" s="109"/>
      <c r="F342" s="109"/>
      <c r="G342" s="104"/>
      <c r="H342" s="104"/>
      <c r="I342" s="104"/>
      <c r="J342" s="104"/>
    </row>
    <row r="343" spans="1:10" ht="16.5">
      <c r="A343" s="104"/>
      <c r="B343" s="104"/>
      <c r="C343" s="104"/>
      <c r="D343" s="109"/>
      <c r="E343" s="109"/>
      <c r="F343" s="109"/>
      <c r="G343" s="104"/>
      <c r="H343" s="104"/>
      <c r="I343" s="104"/>
      <c r="J343" s="104"/>
    </row>
    <row r="344" spans="1:10" ht="16.5">
      <c r="A344" s="104"/>
      <c r="B344" s="104"/>
      <c r="C344" s="104"/>
      <c r="D344" s="109"/>
      <c r="E344" s="109"/>
      <c r="F344" s="109"/>
      <c r="G344" s="104"/>
      <c r="H344" s="104"/>
      <c r="I344" s="104"/>
      <c r="J344" s="104"/>
    </row>
    <row r="345" spans="1:10" ht="16.5">
      <c r="A345" s="104"/>
      <c r="B345" s="104"/>
      <c r="C345" s="104"/>
      <c r="D345" s="109"/>
      <c r="E345" s="109"/>
      <c r="F345" s="109"/>
      <c r="G345" s="104"/>
      <c r="H345" s="104"/>
      <c r="I345" s="104"/>
      <c r="J345" s="104"/>
    </row>
    <row r="346" spans="1:10" ht="16.5">
      <c r="A346" s="104"/>
      <c r="B346" s="104"/>
      <c r="C346" s="104"/>
      <c r="D346" s="109"/>
      <c r="E346" s="109"/>
      <c r="F346" s="109"/>
      <c r="G346" s="104"/>
      <c r="H346" s="104"/>
      <c r="I346" s="104"/>
      <c r="J346" s="104"/>
    </row>
    <row r="347" spans="1:10" ht="16.5">
      <c r="A347" s="104"/>
      <c r="B347" s="104"/>
      <c r="C347" s="104"/>
      <c r="D347" s="109"/>
      <c r="E347" s="109"/>
      <c r="F347" s="109"/>
      <c r="G347" s="104"/>
      <c r="H347" s="104"/>
      <c r="I347" s="104"/>
      <c r="J347" s="104"/>
    </row>
    <row r="348" spans="1:10" ht="16.5">
      <c r="A348" s="104"/>
      <c r="B348" s="104"/>
      <c r="C348" s="104"/>
      <c r="D348" s="109"/>
      <c r="E348" s="109"/>
      <c r="F348" s="109"/>
      <c r="G348" s="104"/>
      <c r="H348" s="104"/>
      <c r="I348" s="104"/>
      <c r="J348" s="104"/>
    </row>
    <row r="349" spans="1:10" ht="16.5">
      <c r="A349" s="104"/>
      <c r="B349" s="104"/>
      <c r="C349" s="104"/>
      <c r="D349" s="109"/>
      <c r="E349" s="109"/>
      <c r="F349" s="109"/>
      <c r="G349" s="104"/>
      <c r="H349" s="104"/>
      <c r="I349" s="104"/>
      <c r="J349" s="104"/>
    </row>
    <row r="350" spans="1:10" ht="16.5">
      <c r="A350" s="104"/>
      <c r="B350" s="104"/>
      <c r="C350" s="104"/>
      <c r="D350" s="109"/>
      <c r="E350" s="109"/>
      <c r="F350" s="109"/>
      <c r="G350" s="104"/>
      <c r="H350" s="104"/>
      <c r="I350" s="104"/>
      <c r="J350" s="104"/>
    </row>
    <row r="351" spans="1:10" ht="16.5">
      <c r="A351" s="104"/>
      <c r="B351" s="104"/>
      <c r="C351" s="104"/>
      <c r="D351" s="109"/>
      <c r="E351" s="109"/>
      <c r="F351" s="109"/>
      <c r="G351" s="104"/>
      <c r="H351" s="104"/>
      <c r="I351" s="104"/>
      <c r="J351" s="104"/>
    </row>
    <row r="352" spans="1:10" ht="16.5">
      <c r="A352" s="104"/>
      <c r="B352" s="104"/>
      <c r="C352" s="104"/>
      <c r="D352" s="109"/>
      <c r="E352" s="109"/>
      <c r="F352" s="109"/>
      <c r="G352" s="104"/>
      <c r="H352" s="104"/>
      <c r="I352" s="104"/>
      <c r="J352" s="104"/>
    </row>
    <row r="353" spans="1:10" ht="16.5">
      <c r="A353" s="104"/>
      <c r="B353" s="104"/>
      <c r="C353" s="104"/>
      <c r="D353" s="109"/>
      <c r="E353" s="109"/>
      <c r="F353" s="109"/>
      <c r="G353" s="104"/>
      <c r="H353" s="104"/>
      <c r="I353" s="104"/>
      <c r="J353" s="104"/>
    </row>
    <row r="354" spans="1:10" ht="16.5">
      <c r="A354" s="104"/>
      <c r="B354" s="104"/>
      <c r="C354" s="104"/>
      <c r="D354" s="109"/>
      <c r="E354" s="109"/>
      <c r="F354" s="109"/>
      <c r="G354" s="104"/>
      <c r="H354" s="104"/>
      <c r="I354" s="104"/>
      <c r="J354" s="104"/>
    </row>
    <row r="355" spans="1:10" ht="16.5">
      <c r="A355" s="104"/>
      <c r="B355" s="104"/>
      <c r="C355" s="104"/>
      <c r="D355" s="109"/>
      <c r="E355" s="109"/>
      <c r="F355" s="109"/>
      <c r="G355" s="104"/>
      <c r="H355" s="104"/>
      <c r="I355" s="104"/>
      <c r="J355" s="104"/>
    </row>
    <row r="356" spans="1:10" ht="16.5">
      <c r="A356" s="104"/>
      <c r="B356" s="104"/>
      <c r="C356" s="104"/>
      <c r="D356" s="109"/>
      <c r="E356" s="109"/>
      <c r="F356" s="109"/>
      <c r="G356" s="104"/>
      <c r="H356" s="104"/>
      <c r="I356" s="104"/>
      <c r="J356" s="104"/>
    </row>
    <row r="357" spans="1:10" ht="16.5">
      <c r="A357" s="104"/>
      <c r="B357" s="104"/>
      <c r="C357" s="104"/>
      <c r="D357" s="109"/>
      <c r="E357" s="109"/>
      <c r="F357" s="109"/>
      <c r="G357" s="104"/>
      <c r="H357" s="104"/>
      <c r="I357" s="104"/>
      <c r="J357" s="104"/>
    </row>
    <row r="358" spans="1:10" ht="16.5">
      <c r="A358" s="104"/>
      <c r="B358" s="104"/>
      <c r="C358" s="104"/>
      <c r="D358" s="109"/>
      <c r="E358" s="109"/>
      <c r="F358" s="109"/>
      <c r="G358" s="104"/>
      <c r="H358" s="104"/>
      <c r="I358" s="104"/>
      <c r="J358" s="104"/>
    </row>
    <row r="359" spans="1:10" ht="16.5">
      <c r="A359" s="104"/>
      <c r="B359" s="104"/>
      <c r="C359" s="104"/>
      <c r="D359" s="109"/>
      <c r="E359" s="109"/>
      <c r="F359" s="109"/>
      <c r="G359" s="104"/>
      <c r="H359" s="104"/>
      <c r="I359" s="104"/>
      <c r="J359" s="104"/>
    </row>
    <row r="360" spans="1:10" ht="16.5">
      <c r="A360" s="104"/>
      <c r="B360" s="104"/>
      <c r="C360" s="104"/>
      <c r="D360" s="109"/>
      <c r="E360" s="109"/>
      <c r="F360" s="109"/>
      <c r="G360" s="104"/>
      <c r="H360" s="104"/>
      <c r="I360" s="104"/>
      <c r="J360" s="104"/>
    </row>
    <row r="361" spans="1:10" ht="16.5">
      <c r="A361" s="104"/>
      <c r="B361" s="104"/>
      <c r="C361" s="104"/>
      <c r="D361" s="109"/>
      <c r="E361" s="109"/>
      <c r="F361" s="109"/>
      <c r="G361" s="104"/>
      <c r="H361" s="104"/>
      <c r="I361" s="104"/>
      <c r="J361" s="104"/>
    </row>
    <row r="362" spans="1:10" ht="16.5">
      <c r="A362" s="104"/>
      <c r="B362" s="104"/>
      <c r="C362" s="104"/>
      <c r="D362" s="109"/>
      <c r="E362" s="109"/>
      <c r="F362" s="109"/>
      <c r="G362" s="104"/>
      <c r="H362" s="104"/>
      <c r="I362" s="104"/>
      <c r="J362" s="104"/>
    </row>
    <row r="363" spans="1:10" ht="16.5">
      <c r="A363" s="104"/>
      <c r="B363" s="104"/>
      <c r="C363" s="104"/>
      <c r="D363" s="109"/>
      <c r="E363" s="109"/>
      <c r="F363" s="109"/>
      <c r="G363" s="104"/>
      <c r="H363" s="104"/>
      <c r="I363" s="104"/>
      <c r="J363" s="104"/>
    </row>
    <row r="364" spans="1:10" ht="16.5">
      <c r="A364" s="104"/>
      <c r="B364" s="104"/>
      <c r="C364" s="104"/>
      <c r="D364" s="109"/>
      <c r="E364" s="109"/>
      <c r="F364" s="109"/>
      <c r="G364" s="104"/>
      <c r="H364" s="104"/>
      <c r="I364" s="104"/>
      <c r="J364" s="104"/>
    </row>
    <row r="365" spans="1:10" ht="16.5">
      <c r="A365" s="104"/>
      <c r="B365" s="104"/>
      <c r="C365" s="104"/>
      <c r="D365" s="109"/>
      <c r="E365" s="109"/>
      <c r="F365" s="109"/>
      <c r="G365" s="104"/>
      <c r="H365" s="104"/>
      <c r="I365" s="104"/>
      <c r="J365" s="104"/>
    </row>
    <row r="366" spans="1:10" ht="16.5">
      <c r="A366" s="104"/>
      <c r="B366" s="104"/>
      <c r="C366" s="104"/>
      <c r="D366" s="109"/>
      <c r="E366" s="109"/>
      <c r="F366" s="109"/>
      <c r="G366" s="104"/>
      <c r="H366" s="104"/>
      <c r="I366" s="104"/>
      <c r="J366" s="104"/>
    </row>
    <row r="367" spans="1:10" ht="16.5">
      <c r="A367" s="104"/>
      <c r="B367" s="104"/>
      <c r="C367" s="104"/>
      <c r="D367" s="109"/>
      <c r="E367" s="109"/>
      <c r="F367" s="109"/>
      <c r="G367" s="104"/>
      <c r="H367" s="104"/>
      <c r="I367" s="104"/>
      <c r="J367" s="104"/>
    </row>
    <row r="368" spans="1:10" ht="16.5">
      <c r="A368" s="104"/>
      <c r="B368" s="104"/>
      <c r="C368" s="104"/>
      <c r="D368" s="109"/>
      <c r="E368" s="109"/>
      <c r="F368" s="109"/>
      <c r="G368" s="104"/>
      <c r="H368" s="104"/>
      <c r="I368" s="104"/>
      <c r="J368" s="104"/>
    </row>
    <row r="369" spans="1:10" ht="16.5">
      <c r="A369" s="104"/>
      <c r="B369" s="104"/>
      <c r="C369" s="104"/>
      <c r="D369" s="109"/>
      <c r="E369" s="109"/>
      <c r="F369" s="109"/>
      <c r="G369" s="104"/>
      <c r="H369" s="104"/>
      <c r="I369" s="104"/>
      <c r="J369" s="104"/>
    </row>
    <row r="370" spans="1:10" ht="16.5">
      <c r="A370" s="104"/>
      <c r="B370" s="104"/>
      <c r="C370" s="104"/>
      <c r="D370" s="109"/>
      <c r="E370" s="109"/>
      <c r="F370" s="109"/>
      <c r="G370" s="104"/>
      <c r="H370" s="104"/>
      <c r="I370" s="104"/>
      <c r="J370" s="104"/>
    </row>
    <row r="371" spans="1:10" ht="16.5">
      <c r="A371" s="104"/>
      <c r="B371" s="104"/>
      <c r="C371" s="104"/>
      <c r="D371" s="109"/>
      <c r="E371" s="109"/>
      <c r="F371" s="109"/>
      <c r="G371" s="104"/>
      <c r="H371" s="104"/>
      <c r="I371" s="104"/>
      <c r="J371" s="104"/>
    </row>
    <row r="372" spans="1:10" ht="16.5">
      <c r="A372" s="104"/>
      <c r="B372" s="104"/>
      <c r="C372" s="104"/>
      <c r="D372" s="109"/>
      <c r="E372" s="109"/>
      <c r="F372" s="109"/>
      <c r="G372" s="104"/>
      <c r="H372" s="104"/>
      <c r="I372" s="104"/>
      <c r="J372" s="104"/>
    </row>
    <row r="373" spans="1:10" ht="16.5">
      <c r="A373" s="104"/>
      <c r="B373" s="104"/>
      <c r="C373" s="104"/>
      <c r="D373" s="109"/>
      <c r="E373" s="109"/>
      <c r="F373" s="109"/>
      <c r="G373" s="104"/>
      <c r="H373" s="104"/>
      <c r="I373" s="104"/>
      <c r="J373" s="104"/>
    </row>
    <row r="374" spans="1:10" ht="16.5">
      <c r="A374" s="104"/>
      <c r="B374" s="104"/>
      <c r="C374" s="104"/>
      <c r="D374" s="109"/>
      <c r="E374" s="109"/>
      <c r="F374" s="109"/>
      <c r="G374" s="104"/>
      <c r="H374" s="104"/>
      <c r="I374" s="104"/>
      <c r="J374" s="104"/>
    </row>
    <row r="375" spans="1:10" ht="16.5">
      <c r="A375" s="104"/>
      <c r="B375" s="104"/>
      <c r="C375" s="104"/>
      <c r="D375" s="109"/>
      <c r="E375" s="109"/>
      <c r="F375" s="109"/>
      <c r="G375" s="104"/>
      <c r="H375" s="104"/>
      <c r="I375" s="104"/>
      <c r="J375" s="104"/>
    </row>
    <row r="376" spans="1:10" ht="16.5">
      <c r="A376" s="104"/>
      <c r="B376" s="104"/>
      <c r="C376" s="104"/>
      <c r="D376" s="109"/>
      <c r="E376" s="109"/>
      <c r="F376" s="109"/>
      <c r="G376" s="104"/>
      <c r="H376" s="104"/>
      <c r="I376" s="104"/>
      <c r="J376" s="104"/>
    </row>
    <row r="377" spans="1:10" ht="16.5">
      <c r="A377" s="104"/>
      <c r="B377" s="104"/>
      <c r="C377" s="104"/>
      <c r="D377" s="109"/>
      <c r="E377" s="109"/>
      <c r="F377" s="109"/>
      <c r="G377" s="104"/>
      <c r="H377" s="104"/>
      <c r="I377" s="104"/>
      <c r="J377" s="104"/>
    </row>
    <row r="378" spans="1:10" ht="16.5">
      <c r="A378" s="111"/>
      <c r="B378" s="111"/>
      <c r="C378" s="111"/>
      <c r="D378" s="109"/>
      <c r="E378" s="109"/>
      <c r="F378" s="109"/>
      <c r="G378" s="111"/>
      <c r="H378" s="111"/>
      <c r="I378" s="111"/>
      <c r="J378" s="111"/>
    </row>
    <row r="379" spans="1:10" ht="16.5">
      <c r="A379" s="111"/>
      <c r="B379" s="111"/>
      <c r="C379" s="111"/>
      <c r="D379" s="109"/>
      <c r="E379" s="109"/>
      <c r="F379" s="109"/>
      <c r="G379" s="111"/>
      <c r="H379" s="111"/>
      <c r="I379" s="111"/>
      <c r="J379" s="111"/>
    </row>
    <row r="380" spans="1:10" ht="16.5">
      <c r="A380" s="111"/>
      <c r="B380" s="111"/>
      <c r="C380" s="111"/>
      <c r="D380" s="109"/>
      <c r="E380" s="109"/>
      <c r="F380" s="109"/>
      <c r="G380" s="111"/>
      <c r="H380" s="111"/>
      <c r="I380" s="111"/>
      <c r="J380" s="111"/>
    </row>
    <row r="381" spans="1:10" ht="16.5">
      <c r="A381" s="111"/>
      <c r="B381" s="111"/>
      <c r="C381" s="111"/>
      <c r="D381" s="109"/>
      <c r="E381" s="109"/>
      <c r="F381" s="109"/>
      <c r="G381" s="111"/>
      <c r="H381" s="111"/>
      <c r="I381" s="111"/>
      <c r="J381" s="111"/>
    </row>
    <row r="382" spans="1:10" ht="16.5">
      <c r="A382" s="111"/>
      <c r="B382" s="111"/>
      <c r="C382" s="111"/>
      <c r="D382" s="109"/>
      <c r="E382" s="109"/>
      <c r="F382" s="109"/>
      <c r="G382" s="111"/>
      <c r="H382" s="111"/>
      <c r="I382" s="111"/>
      <c r="J382" s="111"/>
    </row>
    <row r="383" spans="1:10" ht="16.5">
      <c r="A383" s="111"/>
      <c r="B383" s="111"/>
      <c r="C383" s="111"/>
      <c r="D383" s="109"/>
      <c r="E383" s="109"/>
      <c r="F383" s="109"/>
      <c r="G383" s="111"/>
      <c r="H383" s="111"/>
      <c r="I383" s="111"/>
      <c r="J383" s="111"/>
    </row>
    <row r="384" spans="1:10" ht="16.5">
      <c r="A384" s="111"/>
      <c r="B384" s="111"/>
      <c r="C384" s="111"/>
      <c r="D384" s="109"/>
      <c r="E384" s="109"/>
      <c r="F384" s="109"/>
      <c r="G384" s="111"/>
      <c r="H384" s="111"/>
      <c r="I384" s="111"/>
      <c r="J384" s="111"/>
    </row>
    <row r="385" spans="1:10" ht="16.5">
      <c r="A385" s="111"/>
      <c r="B385" s="111"/>
      <c r="C385" s="111"/>
      <c r="D385" s="109"/>
      <c r="E385" s="109"/>
      <c r="F385" s="109"/>
      <c r="G385" s="111"/>
      <c r="H385" s="111"/>
      <c r="I385" s="111"/>
      <c r="J385" s="111"/>
    </row>
    <row r="386" spans="1:10" ht="16.5">
      <c r="A386" s="111"/>
      <c r="B386" s="111"/>
      <c r="C386" s="111"/>
      <c r="D386" s="109"/>
      <c r="E386" s="109"/>
      <c r="F386" s="109"/>
      <c r="G386" s="111"/>
      <c r="H386" s="111"/>
      <c r="I386" s="111"/>
      <c r="J386" s="111"/>
    </row>
    <row r="387" spans="1:10" ht="16.5">
      <c r="A387" s="111"/>
      <c r="B387" s="111"/>
      <c r="C387" s="111"/>
      <c r="D387" s="109"/>
      <c r="E387" s="109"/>
      <c r="F387" s="109"/>
      <c r="G387" s="111"/>
      <c r="H387" s="111"/>
      <c r="I387" s="111"/>
      <c r="J387" s="111"/>
    </row>
    <row r="388" spans="1:10" ht="16.5">
      <c r="A388" s="111"/>
      <c r="B388" s="111"/>
      <c r="C388" s="111"/>
      <c r="D388" s="109"/>
      <c r="E388" s="109"/>
      <c r="F388" s="109"/>
      <c r="G388" s="111"/>
      <c r="H388" s="111"/>
      <c r="I388" s="111"/>
      <c r="J388" s="111"/>
    </row>
    <row r="389" spans="1:10" ht="16.5">
      <c r="A389" s="111"/>
      <c r="B389" s="111"/>
      <c r="C389" s="111"/>
      <c r="D389" s="109"/>
      <c r="E389" s="109"/>
      <c r="F389" s="109"/>
      <c r="G389" s="111"/>
      <c r="H389" s="111"/>
      <c r="I389" s="111"/>
      <c r="J389" s="111"/>
    </row>
    <row r="390" spans="1:10" ht="16.5">
      <c r="A390" s="111"/>
      <c r="B390" s="111"/>
      <c r="C390" s="111"/>
      <c r="D390" s="109"/>
      <c r="E390" s="109"/>
      <c r="F390" s="109"/>
      <c r="G390" s="111"/>
      <c r="H390" s="111"/>
      <c r="I390" s="111"/>
      <c r="J390" s="111"/>
    </row>
    <row r="391" spans="1:10" ht="16.5">
      <c r="A391" s="111"/>
      <c r="B391" s="111"/>
      <c r="C391" s="111"/>
      <c r="D391" s="109"/>
      <c r="E391" s="109"/>
      <c r="F391" s="109"/>
      <c r="G391" s="111"/>
      <c r="H391" s="111"/>
      <c r="I391" s="111"/>
      <c r="J391" s="111"/>
    </row>
    <row r="392" spans="1:10" ht="16.5">
      <c r="A392" s="111"/>
      <c r="B392" s="111"/>
      <c r="C392" s="111"/>
      <c r="D392" s="109"/>
      <c r="E392" s="109"/>
      <c r="F392" s="109"/>
      <c r="G392" s="111"/>
      <c r="H392" s="111"/>
      <c r="I392" s="111"/>
      <c r="J392" s="111"/>
    </row>
    <row r="393" spans="1:10" ht="16.5">
      <c r="A393" s="111"/>
      <c r="B393" s="111"/>
      <c r="C393" s="111"/>
      <c r="D393" s="109"/>
      <c r="E393" s="109"/>
      <c r="F393" s="109"/>
      <c r="G393" s="111"/>
      <c r="H393" s="111"/>
      <c r="I393" s="111"/>
      <c r="J393" s="111"/>
    </row>
    <row r="394" spans="1:10" ht="16.5">
      <c r="A394" s="111"/>
      <c r="B394" s="111"/>
      <c r="C394" s="111"/>
      <c r="D394" s="109"/>
      <c r="E394" s="109"/>
      <c r="F394" s="109"/>
      <c r="G394" s="111"/>
      <c r="H394" s="111"/>
      <c r="I394" s="111"/>
      <c r="J394" s="111"/>
    </row>
    <row r="395" spans="1:10" ht="16.5">
      <c r="A395" s="111"/>
      <c r="B395" s="111"/>
      <c r="C395" s="111"/>
      <c r="D395" s="109"/>
      <c r="E395" s="109"/>
      <c r="F395" s="109"/>
      <c r="G395" s="111"/>
      <c r="H395" s="111"/>
      <c r="I395" s="111"/>
      <c r="J395" s="111"/>
    </row>
    <row r="396" spans="1:10" ht="16.5">
      <c r="A396" s="111"/>
      <c r="B396" s="111"/>
      <c r="C396" s="111"/>
      <c r="D396" s="109"/>
      <c r="E396" s="109"/>
      <c r="F396" s="109"/>
      <c r="G396" s="111"/>
      <c r="H396" s="111"/>
      <c r="I396" s="111"/>
      <c r="J396" s="111"/>
    </row>
    <row r="397" spans="1:10" ht="16.5">
      <c r="A397" s="111"/>
      <c r="B397" s="111"/>
      <c r="C397" s="111"/>
      <c r="D397" s="109"/>
      <c r="E397" s="109"/>
      <c r="F397" s="109"/>
      <c r="G397" s="111"/>
      <c r="H397" s="111"/>
      <c r="I397" s="111"/>
      <c r="J397" s="111"/>
    </row>
    <row r="398" spans="1:10" ht="16.5">
      <c r="A398" s="111"/>
      <c r="B398" s="111"/>
      <c r="C398" s="111"/>
      <c r="D398" s="109"/>
      <c r="E398" s="109"/>
      <c r="F398" s="109"/>
      <c r="G398" s="111"/>
      <c r="H398" s="111"/>
      <c r="I398" s="111"/>
      <c r="J398" s="111"/>
    </row>
    <row r="399" spans="1:10" ht="16.5">
      <c r="A399" s="111"/>
      <c r="B399" s="111"/>
      <c r="C399" s="111"/>
      <c r="D399" s="109"/>
      <c r="E399" s="109"/>
      <c r="F399" s="109"/>
      <c r="G399" s="111"/>
      <c r="H399" s="111"/>
      <c r="I399" s="111"/>
      <c r="J399" s="111"/>
    </row>
    <row r="400" spans="1:10" ht="16.5">
      <c r="A400" s="111"/>
      <c r="B400" s="111"/>
      <c r="C400" s="111"/>
      <c r="D400" s="109"/>
      <c r="E400" s="109"/>
      <c r="F400" s="109"/>
      <c r="G400" s="111"/>
      <c r="H400" s="111"/>
      <c r="I400" s="111"/>
      <c r="J400" s="111"/>
    </row>
    <row r="401" spans="1:10" ht="16.5">
      <c r="A401" s="111"/>
      <c r="B401" s="111"/>
      <c r="C401" s="111"/>
      <c r="D401" s="109"/>
      <c r="E401" s="109"/>
      <c r="F401" s="109"/>
      <c r="G401" s="111"/>
      <c r="H401" s="111"/>
      <c r="I401" s="111"/>
      <c r="J401" s="111"/>
    </row>
    <row r="402" spans="1:10" ht="16.5">
      <c r="A402" s="111"/>
      <c r="B402" s="111"/>
      <c r="C402" s="111"/>
      <c r="D402" s="109"/>
      <c r="E402" s="109"/>
      <c r="F402" s="109"/>
      <c r="G402" s="111"/>
      <c r="H402" s="111"/>
      <c r="I402" s="111"/>
      <c r="J402" s="111"/>
    </row>
    <row r="403" spans="1:10" ht="16.5">
      <c r="A403" s="111"/>
      <c r="B403" s="111"/>
      <c r="C403" s="111"/>
      <c r="D403" s="109"/>
      <c r="E403" s="109"/>
      <c r="F403" s="109"/>
      <c r="G403" s="111"/>
      <c r="H403" s="111"/>
      <c r="I403" s="111"/>
      <c r="J403" s="111"/>
    </row>
    <row r="404" spans="1:10" ht="16.5">
      <c r="A404" s="111"/>
      <c r="B404" s="111"/>
      <c r="C404" s="111"/>
      <c r="D404" s="109"/>
      <c r="E404" s="109"/>
      <c r="F404" s="109"/>
      <c r="G404" s="111"/>
      <c r="H404" s="111"/>
      <c r="I404" s="111"/>
      <c r="J404" s="111"/>
    </row>
    <row r="405" spans="1:10" ht="16.5">
      <c r="A405" s="111"/>
      <c r="B405" s="111"/>
      <c r="C405" s="111"/>
      <c r="D405" s="109"/>
      <c r="E405" s="109"/>
      <c r="F405" s="109"/>
      <c r="G405" s="111"/>
      <c r="H405" s="111"/>
      <c r="I405" s="111"/>
      <c r="J405" s="111"/>
    </row>
    <row r="406" spans="1:10" ht="16.5">
      <c r="A406" s="111"/>
      <c r="B406" s="111"/>
      <c r="C406" s="111"/>
      <c r="D406" s="109"/>
      <c r="E406" s="109"/>
      <c r="F406" s="109"/>
      <c r="G406" s="111"/>
      <c r="H406" s="111"/>
      <c r="I406" s="111"/>
      <c r="J406" s="111"/>
    </row>
    <row r="407" spans="1:10" ht="16.5">
      <c r="A407" s="111"/>
      <c r="B407" s="111"/>
      <c r="C407" s="111"/>
      <c r="D407" s="109"/>
      <c r="E407" s="109"/>
      <c r="F407" s="109"/>
      <c r="G407" s="111"/>
      <c r="H407" s="111"/>
      <c r="I407" s="111"/>
      <c r="J407" s="111"/>
    </row>
    <row r="408" spans="1:10" ht="16.5">
      <c r="A408" s="111"/>
      <c r="B408" s="111"/>
      <c r="C408" s="111"/>
      <c r="D408" s="109"/>
      <c r="E408" s="109"/>
      <c r="F408" s="109"/>
      <c r="G408" s="111"/>
      <c r="H408" s="111"/>
      <c r="I408" s="111"/>
      <c r="J408" s="111"/>
    </row>
    <row r="409" spans="1:10" ht="16.5">
      <c r="A409" s="111"/>
      <c r="B409" s="111"/>
      <c r="C409" s="111"/>
      <c r="D409" s="109"/>
      <c r="E409" s="109"/>
      <c r="F409" s="109"/>
      <c r="G409" s="111"/>
      <c r="H409" s="111"/>
      <c r="I409" s="111"/>
      <c r="J409" s="111"/>
    </row>
    <row r="410" spans="1:10" ht="16.5">
      <c r="A410" s="111"/>
      <c r="B410" s="111"/>
      <c r="C410" s="111"/>
      <c r="D410" s="109"/>
      <c r="E410" s="109"/>
      <c r="F410" s="109"/>
      <c r="G410" s="111"/>
      <c r="H410" s="111"/>
      <c r="I410" s="111"/>
      <c r="J410" s="111"/>
    </row>
    <row r="411" spans="1:10" ht="16.5">
      <c r="A411" s="111"/>
      <c r="B411" s="111"/>
      <c r="C411" s="111"/>
      <c r="D411" s="109"/>
      <c r="E411" s="109"/>
      <c r="F411" s="109"/>
      <c r="G411" s="111"/>
      <c r="H411" s="111"/>
      <c r="I411" s="111"/>
      <c r="J411" s="111"/>
    </row>
    <row r="412" spans="1:10" ht="16.5">
      <c r="A412" s="111"/>
      <c r="B412" s="111"/>
      <c r="C412" s="111"/>
      <c r="D412" s="109"/>
      <c r="E412" s="109"/>
      <c r="F412" s="109"/>
      <c r="G412" s="111"/>
      <c r="H412" s="111"/>
      <c r="I412" s="111"/>
      <c r="J412" s="111"/>
    </row>
    <row r="413" spans="1:10" ht="16.5">
      <c r="A413" s="111"/>
      <c r="B413" s="111"/>
      <c r="C413" s="111"/>
      <c r="D413" s="109"/>
      <c r="E413" s="109"/>
      <c r="F413" s="109"/>
      <c r="G413" s="111"/>
      <c r="H413" s="111"/>
      <c r="I413" s="111"/>
      <c r="J413" s="111"/>
    </row>
    <row r="414" spans="1:10" ht="16.5">
      <c r="A414" s="111"/>
      <c r="B414" s="111"/>
      <c r="C414" s="111"/>
      <c r="D414" s="109"/>
      <c r="E414" s="109"/>
      <c r="F414" s="109"/>
      <c r="G414" s="111"/>
      <c r="H414" s="111"/>
      <c r="I414" s="111"/>
      <c r="J414" s="111"/>
    </row>
    <row r="415" spans="1:10" ht="16.5">
      <c r="A415" s="111"/>
      <c r="B415" s="111"/>
      <c r="C415" s="111"/>
      <c r="D415" s="109"/>
      <c r="E415" s="109"/>
      <c r="F415" s="109"/>
      <c r="G415" s="111"/>
      <c r="H415" s="111"/>
      <c r="I415" s="111"/>
      <c r="J415" s="111"/>
    </row>
    <row r="416" spans="1:10" ht="16.5">
      <c r="A416" s="111"/>
      <c r="B416" s="111"/>
      <c r="C416" s="111"/>
      <c r="D416" s="109"/>
      <c r="E416" s="109"/>
      <c r="F416" s="109"/>
      <c r="G416" s="111"/>
      <c r="H416" s="111"/>
      <c r="I416" s="111"/>
      <c r="J416" s="111"/>
    </row>
    <row r="417" spans="1:10" ht="16.5">
      <c r="A417" s="111"/>
      <c r="B417" s="111"/>
      <c r="C417" s="111"/>
      <c r="D417" s="109"/>
      <c r="E417" s="109"/>
      <c r="F417" s="109"/>
      <c r="G417" s="111"/>
      <c r="H417" s="111"/>
      <c r="I417" s="111"/>
      <c r="J417" s="111"/>
    </row>
    <row r="418" spans="1:10" ht="16.5">
      <c r="A418" s="111"/>
      <c r="B418" s="111"/>
      <c r="C418" s="111"/>
      <c r="D418" s="109"/>
      <c r="E418" s="109"/>
      <c r="F418" s="109"/>
      <c r="G418" s="111"/>
      <c r="H418" s="111"/>
      <c r="I418" s="111"/>
      <c r="J418" s="111"/>
    </row>
    <row r="419" spans="1:10" ht="16.5">
      <c r="A419" s="111"/>
      <c r="B419" s="111"/>
      <c r="C419" s="111"/>
      <c r="D419" s="109"/>
      <c r="E419" s="109"/>
      <c r="F419" s="109"/>
      <c r="G419" s="111"/>
      <c r="H419" s="111"/>
      <c r="I419" s="111"/>
      <c r="J419" s="111"/>
    </row>
    <row r="420" spans="1:10" ht="16.5">
      <c r="A420" s="111"/>
      <c r="B420" s="111"/>
      <c r="C420" s="111"/>
      <c r="D420" s="109"/>
      <c r="E420" s="109"/>
      <c r="F420" s="109"/>
      <c r="G420" s="111"/>
      <c r="H420" s="111"/>
      <c r="I420" s="111"/>
      <c r="J420" s="111"/>
    </row>
    <row r="421" spans="1:10" ht="16.5">
      <c r="A421" s="111"/>
      <c r="B421" s="111"/>
      <c r="C421" s="111"/>
      <c r="D421" s="109"/>
      <c r="E421" s="109"/>
      <c r="F421" s="109"/>
      <c r="G421" s="111"/>
      <c r="H421" s="111"/>
      <c r="I421" s="111"/>
      <c r="J421" s="111"/>
    </row>
    <row r="422" spans="1:10" ht="16.5">
      <c r="A422" s="111"/>
      <c r="B422" s="111"/>
      <c r="C422" s="111"/>
      <c r="D422" s="109"/>
      <c r="E422" s="109"/>
      <c r="F422" s="109"/>
      <c r="G422" s="111"/>
      <c r="H422" s="111"/>
      <c r="I422" s="111"/>
      <c r="J422" s="111"/>
    </row>
    <row r="423" spans="1:10" ht="16.5">
      <c r="A423" s="111"/>
      <c r="B423" s="111"/>
      <c r="C423" s="111"/>
      <c r="D423" s="109"/>
      <c r="E423" s="109"/>
      <c r="F423" s="109"/>
      <c r="G423" s="111"/>
      <c r="H423" s="111"/>
      <c r="I423" s="111"/>
      <c r="J423" s="111"/>
    </row>
    <row r="424" spans="1:10" ht="16.5">
      <c r="A424" s="111"/>
      <c r="B424" s="111"/>
      <c r="C424" s="111"/>
      <c r="D424" s="109"/>
      <c r="E424" s="109"/>
      <c r="F424" s="109"/>
      <c r="G424" s="111"/>
      <c r="H424" s="111"/>
      <c r="I424" s="111"/>
      <c r="J424" s="111"/>
    </row>
    <row r="425" spans="1:10" ht="16.5">
      <c r="A425" s="111"/>
      <c r="B425" s="111"/>
      <c r="C425" s="111"/>
      <c r="D425" s="109"/>
      <c r="E425" s="109"/>
      <c r="F425" s="109"/>
      <c r="G425" s="111"/>
      <c r="H425" s="111"/>
      <c r="I425" s="111"/>
      <c r="J425" s="111"/>
    </row>
    <row r="426" spans="1:10" ht="16.5">
      <c r="A426" s="111"/>
      <c r="B426" s="111"/>
      <c r="C426" s="111"/>
      <c r="D426" s="109"/>
      <c r="E426" s="109"/>
      <c r="F426" s="109"/>
      <c r="G426" s="111"/>
      <c r="H426" s="111"/>
      <c r="I426" s="111"/>
      <c r="J426" s="111"/>
    </row>
    <row r="427" spans="1:10" ht="16.5">
      <c r="A427" s="111"/>
      <c r="B427" s="111"/>
      <c r="C427" s="111"/>
      <c r="D427" s="109"/>
      <c r="E427" s="109"/>
      <c r="F427" s="109"/>
      <c r="G427" s="111"/>
      <c r="H427" s="111"/>
      <c r="I427" s="111"/>
      <c r="J427" s="111"/>
    </row>
    <row r="428" spans="1:10" ht="16.5">
      <c r="A428" s="111"/>
      <c r="B428" s="111"/>
      <c r="C428" s="111"/>
      <c r="D428" s="109"/>
      <c r="E428" s="109"/>
      <c r="F428" s="109"/>
      <c r="G428" s="111"/>
      <c r="H428" s="111"/>
      <c r="I428" s="111"/>
      <c r="J428" s="111"/>
    </row>
    <row r="429" spans="1:10" ht="16.5">
      <c r="A429" s="111"/>
      <c r="B429" s="111"/>
      <c r="C429" s="111"/>
      <c r="D429" s="109"/>
      <c r="E429" s="109"/>
      <c r="F429" s="109"/>
      <c r="G429" s="111"/>
      <c r="H429" s="111"/>
      <c r="I429" s="111"/>
      <c r="J429" s="111"/>
    </row>
    <row r="430" spans="1:10" ht="16.5">
      <c r="A430" s="111"/>
      <c r="B430" s="111"/>
      <c r="C430" s="111"/>
      <c r="D430" s="109"/>
      <c r="E430" s="109"/>
      <c r="F430" s="109"/>
      <c r="G430" s="111"/>
      <c r="H430" s="111"/>
      <c r="I430" s="111"/>
      <c r="J430" s="111"/>
    </row>
    <row r="431" spans="1:10" ht="16.5">
      <c r="A431" s="111"/>
      <c r="B431" s="111"/>
      <c r="C431" s="111"/>
      <c r="D431" s="109"/>
      <c r="E431" s="109"/>
      <c r="F431" s="109"/>
      <c r="G431" s="111"/>
      <c r="H431" s="111"/>
      <c r="I431" s="111"/>
      <c r="J431" s="111"/>
    </row>
    <row r="432" spans="1:10" ht="16.5">
      <c r="A432" s="111"/>
      <c r="B432" s="111"/>
      <c r="C432" s="111"/>
      <c r="D432" s="109"/>
      <c r="E432" s="109"/>
      <c r="F432" s="109"/>
      <c r="G432" s="111"/>
      <c r="H432" s="111"/>
      <c r="I432" s="111"/>
      <c r="J432" s="111"/>
    </row>
    <row r="433" spans="1:10" ht="16.5">
      <c r="A433" s="111"/>
      <c r="B433" s="111"/>
      <c r="C433" s="111"/>
      <c r="D433" s="109"/>
      <c r="E433" s="109"/>
      <c r="F433" s="109"/>
      <c r="G433" s="111"/>
      <c r="H433" s="111"/>
      <c r="I433" s="111"/>
      <c r="J433" s="111"/>
    </row>
    <row r="434" spans="1:10" ht="16.5">
      <c r="A434" s="111"/>
      <c r="B434" s="111"/>
      <c r="C434" s="111"/>
      <c r="D434" s="109"/>
      <c r="E434" s="109"/>
      <c r="F434" s="109"/>
      <c r="G434" s="111"/>
      <c r="H434" s="111"/>
      <c r="I434" s="111"/>
      <c r="J434" s="111"/>
    </row>
    <row r="435" spans="1:10" ht="16.5">
      <c r="A435" s="111"/>
      <c r="B435" s="111"/>
      <c r="C435" s="111"/>
      <c r="D435" s="109"/>
      <c r="E435" s="109"/>
      <c r="F435" s="109"/>
      <c r="G435" s="111"/>
      <c r="H435" s="111"/>
      <c r="I435" s="111"/>
      <c r="J435" s="111"/>
    </row>
    <row r="436" spans="1:10" ht="16.5">
      <c r="A436" s="111"/>
      <c r="B436" s="111"/>
      <c r="C436" s="111"/>
      <c r="D436" s="109"/>
      <c r="E436" s="109"/>
      <c r="F436" s="109"/>
      <c r="G436" s="111"/>
      <c r="H436" s="111"/>
      <c r="I436" s="111"/>
      <c r="J436" s="111"/>
    </row>
    <row r="437" spans="1:10" ht="16.5">
      <c r="A437" s="111"/>
      <c r="B437" s="111"/>
      <c r="C437" s="111"/>
      <c r="D437" s="109"/>
      <c r="E437" s="109"/>
      <c r="F437" s="109"/>
      <c r="G437" s="111"/>
      <c r="H437" s="111"/>
      <c r="I437" s="111"/>
      <c r="J437" s="111"/>
    </row>
    <row r="438" spans="1:10" ht="16.5">
      <c r="A438" s="111"/>
      <c r="B438" s="111"/>
      <c r="C438" s="111"/>
      <c r="D438" s="109"/>
      <c r="E438" s="109"/>
      <c r="F438" s="109"/>
      <c r="G438" s="111"/>
      <c r="H438" s="111"/>
      <c r="I438" s="111"/>
      <c r="J438" s="111"/>
    </row>
    <row r="439" spans="1:10" ht="16.5">
      <c r="A439" s="111"/>
      <c r="B439" s="111"/>
      <c r="C439" s="111"/>
      <c r="D439" s="109"/>
      <c r="E439" s="109"/>
      <c r="F439" s="109"/>
      <c r="G439" s="111"/>
      <c r="H439" s="111"/>
      <c r="I439" s="111"/>
      <c r="J439" s="111"/>
    </row>
    <row r="440" spans="1:10" ht="16.5">
      <c r="A440" s="111"/>
      <c r="B440" s="111"/>
      <c r="C440" s="111"/>
      <c r="D440" s="109"/>
      <c r="E440" s="109"/>
      <c r="F440" s="109"/>
      <c r="G440" s="111"/>
      <c r="H440" s="111"/>
      <c r="I440" s="111"/>
      <c r="J440" s="111"/>
    </row>
    <row r="441" spans="1:10" ht="16.5">
      <c r="A441" s="111"/>
      <c r="B441" s="111"/>
      <c r="C441" s="111"/>
      <c r="D441" s="109"/>
      <c r="E441" s="109"/>
      <c r="F441" s="109"/>
      <c r="G441" s="111"/>
      <c r="H441" s="111"/>
      <c r="I441" s="111"/>
      <c r="J441" s="111"/>
    </row>
    <row r="442" spans="1:10" ht="16.5">
      <c r="A442" s="111"/>
      <c r="B442" s="111"/>
      <c r="C442" s="111"/>
      <c r="D442" s="109"/>
      <c r="E442" s="109"/>
      <c r="F442" s="109"/>
      <c r="G442" s="111"/>
      <c r="H442" s="111"/>
      <c r="I442" s="111"/>
      <c r="J442" s="111"/>
    </row>
    <row r="443" spans="1:10" ht="16.5">
      <c r="A443" s="111"/>
      <c r="B443" s="111"/>
      <c r="C443" s="111"/>
      <c r="D443" s="109"/>
      <c r="E443" s="109"/>
      <c r="F443" s="109"/>
      <c r="G443" s="111"/>
      <c r="H443" s="111"/>
      <c r="I443" s="111"/>
      <c r="J443" s="111"/>
    </row>
    <row r="444" spans="1:10" ht="16.5">
      <c r="A444" s="111"/>
      <c r="B444" s="111"/>
      <c r="C444" s="111"/>
      <c r="D444" s="109"/>
      <c r="E444" s="109"/>
      <c r="F444" s="109"/>
      <c r="G444" s="111"/>
      <c r="H444" s="111"/>
      <c r="I444" s="111"/>
      <c r="J444" s="111"/>
    </row>
    <row r="445" spans="1:10" ht="16.5">
      <c r="A445" s="111"/>
      <c r="B445" s="111"/>
      <c r="C445" s="111"/>
      <c r="D445" s="109"/>
      <c r="E445" s="109"/>
      <c r="F445" s="109"/>
      <c r="G445" s="111"/>
      <c r="H445" s="111"/>
      <c r="I445" s="111"/>
      <c r="J445" s="111"/>
    </row>
    <row r="446" spans="1:10" ht="16.5">
      <c r="A446" s="111"/>
      <c r="B446" s="111"/>
      <c r="C446" s="111"/>
      <c r="D446" s="109"/>
      <c r="E446" s="109"/>
      <c r="F446" s="109"/>
      <c r="G446" s="111"/>
      <c r="H446" s="111"/>
      <c r="I446" s="111"/>
      <c r="J446" s="111"/>
    </row>
    <row r="447" spans="1:10" ht="16.5">
      <c r="A447" s="111"/>
      <c r="B447" s="111"/>
      <c r="C447" s="111"/>
      <c r="D447" s="109"/>
      <c r="E447" s="109"/>
      <c r="F447" s="109"/>
      <c r="G447" s="111"/>
      <c r="H447" s="111"/>
      <c r="I447" s="111"/>
      <c r="J447" s="111"/>
    </row>
    <row r="448" spans="1:10" ht="16.5">
      <c r="A448" s="111"/>
      <c r="B448" s="111"/>
      <c r="C448" s="111"/>
      <c r="D448" s="109"/>
      <c r="E448" s="109"/>
      <c r="F448" s="109"/>
      <c r="G448" s="111"/>
      <c r="H448" s="111"/>
      <c r="I448" s="111"/>
      <c r="J448" s="111"/>
    </row>
    <row r="449" spans="1:10" ht="16.5">
      <c r="A449" s="111"/>
      <c r="B449" s="111"/>
      <c r="C449" s="111"/>
      <c r="D449" s="109"/>
      <c r="E449" s="109"/>
      <c r="F449" s="109"/>
      <c r="G449" s="111"/>
      <c r="H449" s="111"/>
      <c r="I449" s="111"/>
      <c r="J449" s="111"/>
    </row>
    <row r="450" spans="1:10" ht="16.5">
      <c r="A450" s="111"/>
      <c r="B450" s="111"/>
      <c r="C450" s="111"/>
      <c r="D450" s="109"/>
      <c r="E450" s="109"/>
      <c r="F450" s="109"/>
      <c r="G450" s="111"/>
      <c r="H450" s="111"/>
      <c r="I450" s="111"/>
      <c r="J450" s="111"/>
    </row>
    <row r="451" spans="1:10" ht="16.5">
      <c r="A451" s="111"/>
      <c r="B451" s="111"/>
      <c r="C451" s="111"/>
      <c r="D451" s="109"/>
      <c r="E451" s="109"/>
      <c r="F451" s="109"/>
      <c r="G451" s="111"/>
      <c r="H451" s="111"/>
      <c r="I451" s="111"/>
      <c r="J451" s="111"/>
    </row>
    <row r="452" spans="1:10" ht="16.5">
      <c r="A452" s="111"/>
      <c r="B452" s="111"/>
      <c r="C452" s="111"/>
      <c r="D452" s="109"/>
      <c r="E452" s="109"/>
      <c r="F452" s="109"/>
      <c r="G452" s="111"/>
      <c r="H452" s="111"/>
      <c r="I452" s="111"/>
      <c r="J452" s="111"/>
    </row>
    <row r="453" spans="1:10" ht="16.5">
      <c r="A453" s="111"/>
      <c r="B453" s="111"/>
      <c r="C453" s="111"/>
      <c r="D453" s="109"/>
      <c r="E453" s="109"/>
      <c r="F453" s="109"/>
      <c r="G453" s="111"/>
      <c r="H453" s="111"/>
      <c r="I453" s="111"/>
      <c r="J453" s="111"/>
    </row>
    <row r="454" spans="1:10" ht="16.5">
      <c r="A454" s="111"/>
      <c r="B454" s="111"/>
      <c r="C454" s="111"/>
      <c r="D454" s="109"/>
      <c r="E454" s="109"/>
      <c r="F454" s="109"/>
      <c r="G454" s="111"/>
      <c r="H454" s="111"/>
      <c r="I454" s="111"/>
      <c r="J454" s="111"/>
    </row>
    <row r="455" spans="1:10" ht="16.5">
      <c r="A455" s="111"/>
      <c r="B455" s="111"/>
      <c r="C455" s="111"/>
      <c r="D455" s="109"/>
      <c r="E455" s="109"/>
      <c r="F455" s="109"/>
      <c r="G455" s="111"/>
      <c r="H455" s="111"/>
      <c r="I455" s="111"/>
      <c r="J455" s="111"/>
    </row>
    <row r="456" spans="1:10" ht="16.5">
      <c r="A456" s="111"/>
      <c r="B456" s="111"/>
      <c r="C456" s="111"/>
      <c r="D456" s="109"/>
      <c r="E456" s="109"/>
      <c r="F456" s="109"/>
      <c r="G456" s="111"/>
      <c r="H456" s="111"/>
      <c r="I456" s="111"/>
      <c r="J456" s="111"/>
    </row>
    <row r="457" spans="1:10" ht="16.5">
      <c r="A457" s="111"/>
      <c r="B457" s="111"/>
      <c r="C457" s="111"/>
      <c r="D457" s="109"/>
      <c r="E457" s="109"/>
      <c r="F457" s="109"/>
      <c r="G457" s="111"/>
      <c r="H457" s="111"/>
      <c r="I457" s="111"/>
      <c r="J457" s="111"/>
    </row>
    <row r="458" spans="1:10" ht="16.5">
      <c r="A458" s="111"/>
      <c r="B458" s="111"/>
      <c r="C458" s="111"/>
      <c r="D458" s="109"/>
      <c r="E458" s="109"/>
      <c r="F458" s="109"/>
      <c r="G458" s="111"/>
      <c r="H458" s="111"/>
      <c r="I458" s="111"/>
      <c r="J458" s="111"/>
    </row>
    <row r="459" spans="1:10" ht="16.5">
      <c r="A459" s="111"/>
      <c r="B459" s="111"/>
      <c r="C459" s="111"/>
      <c r="D459" s="109"/>
      <c r="E459" s="109"/>
      <c r="F459" s="109"/>
      <c r="G459" s="111"/>
      <c r="H459" s="111"/>
      <c r="I459" s="111"/>
      <c r="J459" s="111"/>
    </row>
    <row r="460" spans="1:10" ht="16.5">
      <c r="A460" s="111"/>
      <c r="B460" s="111"/>
      <c r="C460" s="111"/>
      <c r="D460" s="109"/>
      <c r="E460" s="109"/>
      <c r="F460" s="109"/>
      <c r="G460" s="111"/>
      <c r="H460" s="111"/>
      <c r="I460" s="111"/>
      <c r="J460" s="111"/>
    </row>
    <row r="461" spans="1:10" ht="16.5">
      <c r="A461" s="111"/>
      <c r="B461" s="111"/>
      <c r="C461" s="111"/>
      <c r="D461" s="109"/>
      <c r="E461" s="109"/>
      <c r="F461" s="109"/>
      <c r="G461" s="111"/>
      <c r="H461" s="111"/>
      <c r="I461" s="111"/>
      <c r="J461" s="111"/>
    </row>
    <row r="462" spans="1:10" ht="16.5">
      <c r="A462" s="111"/>
      <c r="B462" s="111"/>
      <c r="C462" s="111"/>
      <c r="D462" s="109"/>
      <c r="E462" s="109"/>
      <c r="F462" s="109"/>
      <c r="G462" s="111"/>
      <c r="H462" s="111"/>
      <c r="I462" s="111"/>
      <c r="J462" s="111"/>
    </row>
    <row r="463" spans="1:10" ht="16.5">
      <c r="A463" s="111"/>
      <c r="B463" s="111"/>
      <c r="C463" s="111"/>
      <c r="D463" s="109"/>
      <c r="E463" s="109"/>
      <c r="F463" s="109"/>
      <c r="G463" s="111"/>
      <c r="H463" s="111"/>
      <c r="I463" s="111"/>
      <c r="J463" s="111"/>
    </row>
    <row r="464" spans="1:10" ht="16.5">
      <c r="A464" s="111"/>
      <c r="B464" s="111"/>
      <c r="C464" s="111"/>
      <c r="D464" s="109"/>
      <c r="E464" s="109"/>
      <c r="F464" s="109"/>
      <c r="G464" s="111"/>
      <c r="H464" s="111"/>
      <c r="I464" s="111"/>
      <c r="J464" s="111"/>
    </row>
    <row r="465" spans="1:10" ht="16.5">
      <c r="A465" s="111"/>
      <c r="B465" s="111"/>
      <c r="C465" s="111"/>
      <c r="D465" s="109"/>
      <c r="E465" s="109"/>
      <c r="F465" s="109"/>
      <c r="G465" s="111"/>
      <c r="H465" s="111"/>
      <c r="I465" s="111"/>
      <c r="J465" s="111"/>
    </row>
    <row r="466" spans="1:10" ht="16.5">
      <c r="A466" s="111"/>
      <c r="B466" s="111"/>
      <c r="C466" s="111"/>
      <c r="D466" s="109"/>
      <c r="E466" s="109"/>
      <c r="F466" s="109"/>
      <c r="G466" s="111"/>
      <c r="H466" s="111"/>
      <c r="I466" s="111"/>
      <c r="J466" s="111"/>
    </row>
    <row r="467" spans="1:10" ht="16.5">
      <c r="A467" s="111"/>
      <c r="B467" s="111"/>
      <c r="C467" s="111"/>
      <c r="D467" s="109"/>
      <c r="E467" s="109"/>
      <c r="F467" s="109"/>
      <c r="G467" s="111"/>
      <c r="H467" s="111"/>
      <c r="I467" s="111"/>
      <c r="J467" s="111"/>
    </row>
    <row r="468" spans="1:10" ht="16.5">
      <c r="A468" s="111"/>
      <c r="B468" s="111"/>
      <c r="C468" s="111"/>
      <c r="D468" s="109"/>
      <c r="E468" s="109"/>
      <c r="F468" s="109"/>
      <c r="G468" s="111"/>
      <c r="H468" s="111"/>
      <c r="I468" s="111"/>
      <c r="J468" s="111"/>
    </row>
    <row r="469" spans="1:10" ht="16.5">
      <c r="A469" s="111"/>
      <c r="B469" s="111"/>
      <c r="C469" s="111"/>
      <c r="D469" s="109"/>
      <c r="E469" s="109"/>
      <c r="F469" s="109"/>
      <c r="G469" s="111"/>
      <c r="H469" s="111"/>
      <c r="I469" s="111"/>
      <c r="J469" s="111"/>
    </row>
    <row r="470" spans="1:10" ht="16.5">
      <c r="A470" s="111"/>
      <c r="B470" s="111"/>
      <c r="C470" s="111"/>
      <c r="D470" s="109"/>
      <c r="E470" s="109"/>
      <c r="F470" s="109"/>
      <c r="G470" s="111"/>
      <c r="H470" s="111"/>
      <c r="I470" s="111"/>
      <c r="J470" s="111"/>
    </row>
    <row r="471" spans="1:10" ht="16.5">
      <c r="A471" s="111"/>
      <c r="B471" s="111"/>
      <c r="C471" s="111"/>
      <c r="D471" s="109"/>
      <c r="E471" s="109"/>
      <c r="F471" s="109"/>
      <c r="G471" s="111"/>
      <c r="H471" s="111"/>
      <c r="I471" s="111"/>
      <c r="J471" s="111"/>
    </row>
    <row r="472" spans="1:10" ht="16.5">
      <c r="A472" s="111"/>
      <c r="B472" s="111"/>
      <c r="C472" s="111"/>
      <c r="D472" s="109"/>
      <c r="E472" s="109"/>
      <c r="F472" s="109"/>
      <c r="G472" s="111"/>
      <c r="H472" s="111"/>
      <c r="I472" s="111"/>
      <c r="J472" s="111"/>
    </row>
    <row r="473" spans="1:10" ht="16.5">
      <c r="A473" s="111"/>
      <c r="B473" s="111"/>
      <c r="C473" s="111"/>
      <c r="D473" s="109"/>
      <c r="E473" s="109"/>
      <c r="F473" s="109"/>
      <c r="G473" s="111"/>
      <c r="H473" s="111"/>
      <c r="I473" s="111"/>
      <c r="J473" s="111"/>
    </row>
    <row r="474" spans="1:10" ht="16.5">
      <c r="A474" s="111"/>
      <c r="B474" s="111"/>
      <c r="C474" s="111"/>
      <c r="D474" s="109"/>
      <c r="E474" s="109"/>
      <c r="F474" s="109"/>
      <c r="G474" s="111"/>
      <c r="H474" s="111"/>
      <c r="I474" s="111"/>
      <c r="J474" s="111"/>
    </row>
    <row r="475" spans="1:10" ht="16.5">
      <c r="A475" s="111"/>
      <c r="B475" s="111"/>
      <c r="C475" s="111"/>
      <c r="D475" s="109"/>
      <c r="E475" s="109"/>
      <c r="F475" s="109"/>
      <c r="G475" s="111"/>
      <c r="H475" s="111"/>
      <c r="I475" s="111"/>
      <c r="J475" s="111"/>
    </row>
    <row r="476" spans="1:10" ht="16.5">
      <c r="A476" s="111"/>
      <c r="B476" s="111"/>
      <c r="C476" s="111"/>
      <c r="D476" s="109"/>
      <c r="E476" s="109"/>
      <c r="F476" s="109"/>
      <c r="G476" s="111"/>
      <c r="H476" s="111"/>
      <c r="I476" s="111"/>
      <c r="J476" s="111"/>
    </row>
    <row r="477" spans="1:10" ht="16.5">
      <c r="A477" s="111"/>
      <c r="B477" s="111"/>
      <c r="C477" s="111"/>
      <c r="D477" s="109"/>
      <c r="E477" s="109"/>
      <c r="F477" s="109"/>
      <c r="G477" s="111"/>
      <c r="H477" s="111"/>
      <c r="I477" s="111"/>
      <c r="J477" s="111"/>
    </row>
    <row r="478" spans="1:10" ht="16.5">
      <c r="A478" s="111"/>
      <c r="B478" s="111"/>
      <c r="C478" s="111"/>
      <c r="D478" s="109"/>
      <c r="E478" s="109"/>
      <c r="F478" s="109"/>
      <c r="G478" s="111"/>
      <c r="H478" s="111"/>
      <c r="I478" s="111"/>
      <c r="J478" s="111"/>
    </row>
    <row r="479" spans="1:10" ht="16.5">
      <c r="A479" s="111"/>
      <c r="B479" s="111"/>
      <c r="C479" s="111"/>
      <c r="D479" s="109"/>
      <c r="E479" s="109"/>
      <c r="F479" s="109"/>
      <c r="G479" s="111"/>
      <c r="H479" s="111"/>
      <c r="I479" s="111"/>
      <c r="J479" s="111"/>
    </row>
    <row r="480" spans="1:10" ht="16.5">
      <c r="A480" s="111"/>
      <c r="B480" s="111"/>
      <c r="C480" s="111"/>
      <c r="D480" s="109"/>
      <c r="E480" s="109"/>
      <c r="F480" s="109"/>
      <c r="G480" s="111"/>
      <c r="H480" s="111"/>
      <c r="I480" s="111"/>
      <c r="J480" s="111"/>
    </row>
    <row r="481" spans="1:10" ht="16.5">
      <c r="A481" s="111"/>
      <c r="B481" s="111"/>
      <c r="C481" s="111"/>
      <c r="D481" s="109"/>
      <c r="E481" s="109"/>
      <c r="F481" s="109"/>
      <c r="G481" s="111"/>
      <c r="H481" s="111"/>
      <c r="I481" s="111"/>
      <c r="J481" s="111"/>
    </row>
    <row r="482" spans="1:10" ht="16.5">
      <c r="A482" s="111"/>
      <c r="B482" s="111"/>
      <c r="C482" s="111"/>
      <c r="D482" s="109"/>
      <c r="E482" s="109"/>
      <c r="F482" s="109"/>
      <c r="G482" s="111"/>
      <c r="H482" s="111"/>
      <c r="I482" s="111"/>
      <c r="J482" s="111"/>
    </row>
    <row r="483" spans="1:10" ht="16.5">
      <c r="A483" s="111"/>
      <c r="B483" s="111"/>
      <c r="C483" s="111"/>
      <c r="D483" s="109"/>
      <c r="E483" s="109"/>
      <c r="F483" s="109"/>
      <c r="G483" s="111"/>
      <c r="H483" s="111"/>
      <c r="I483" s="111"/>
      <c r="J483" s="111"/>
    </row>
    <row r="484" spans="1:10" ht="16.5">
      <c r="A484" s="111"/>
      <c r="B484" s="111"/>
      <c r="C484" s="111"/>
      <c r="D484" s="109"/>
      <c r="E484" s="109"/>
      <c r="F484" s="109"/>
      <c r="G484" s="111"/>
      <c r="H484" s="111"/>
      <c r="I484" s="111"/>
      <c r="J484" s="111"/>
    </row>
    <row r="485" spans="1:10" ht="16.5">
      <c r="A485" s="111"/>
      <c r="B485" s="111"/>
      <c r="C485" s="111"/>
      <c r="D485" s="109"/>
      <c r="E485" s="109"/>
      <c r="F485" s="109"/>
      <c r="G485" s="111"/>
      <c r="H485" s="111"/>
      <c r="I485" s="111"/>
      <c r="J485" s="111"/>
    </row>
    <row r="486" spans="1:10" ht="16.5">
      <c r="A486" s="111"/>
      <c r="B486" s="111"/>
      <c r="C486" s="111"/>
      <c r="D486" s="109"/>
      <c r="E486" s="109"/>
      <c r="F486" s="109"/>
      <c r="G486" s="111"/>
      <c r="H486" s="111"/>
      <c r="I486" s="111"/>
      <c r="J486" s="111"/>
    </row>
    <row r="487" spans="1:10" ht="16.5">
      <c r="A487" s="111"/>
      <c r="B487" s="111"/>
      <c r="C487" s="111"/>
      <c r="D487" s="109"/>
      <c r="E487" s="109"/>
      <c r="F487" s="109"/>
      <c r="G487" s="111"/>
      <c r="H487" s="111"/>
      <c r="I487" s="111"/>
      <c r="J487" s="111"/>
    </row>
    <row r="488" spans="1:10" ht="16.5">
      <c r="A488" s="111"/>
      <c r="B488" s="111"/>
      <c r="C488" s="111"/>
      <c r="D488" s="109"/>
      <c r="E488" s="109"/>
      <c r="F488" s="109"/>
      <c r="G488" s="111"/>
      <c r="H488" s="111"/>
      <c r="I488" s="111"/>
      <c r="J488" s="111"/>
    </row>
    <row r="489" spans="1:10" ht="16.5">
      <c r="A489" s="111"/>
      <c r="B489" s="111"/>
      <c r="C489" s="111"/>
      <c r="D489" s="109"/>
      <c r="E489" s="109"/>
      <c r="F489" s="109"/>
      <c r="G489" s="111"/>
      <c r="H489" s="111"/>
      <c r="I489" s="111"/>
      <c r="J489" s="111"/>
    </row>
    <row r="490" spans="1:10" ht="16.5">
      <c r="A490" s="111"/>
      <c r="B490" s="111"/>
      <c r="C490" s="111"/>
      <c r="D490" s="109"/>
      <c r="E490" s="109"/>
      <c r="F490" s="109"/>
      <c r="G490" s="111"/>
      <c r="H490" s="111"/>
      <c r="I490" s="111"/>
      <c r="J490" s="111"/>
    </row>
    <row r="491" spans="1:10" ht="16.5">
      <c r="A491" s="111"/>
      <c r="B491" s="111"/>
      <c r="C491" s="111"/>
      <c r="D491" s="109"/>
      <c r="E491" s="109"/>
      <c r="F491" s="109"/>
      <c r="G491" s="111"/>
      <c r="H491" s="111"/>
      <c r="I491" s="111"/>
      <c r="J491" s="111"/>
    </row>
    <row r="492" spans="1:10" ht="16.5">
      <c r="A492" s="111"/>
      <c r="B492" s="111"/>
      <c r="C492" s="111"/>
      <c r="D492" s="109"/>
      <c r="E492" s="109"/>
      <c r="F492" s="109"/>
      <c r="G492" s="111"/>
      <c r="H492" s="111"/>
      <c r="I492" s="111"/>
      <c r="J492" s="111"/>
    </row>
    <row r="493" spans="1:10" ht="16.5">
      <c r="A493" s="111"/>
      <c r="B493" s="111"/>
      <c r="C493" s="111"/>
      <c r="D493" s="109"/>
      <c r="E493" s="109"/>
      <c r="F493" s="109"/>
      <c r="G493" s="111"/>
      <c r="H493" s="111"/>
      <c r="I493" s="111"/>
      <c r="J493" s="111"/>
    </row>
    <row r="494" spans="1:10" ht="16.5">
      <c r="A494" s="111"/>
      <c r="B494" s="111"/>
      <c r="C494" s="111"/>
      <c r="D494" s="109"/>
      <c r="E494" s="109"/>
      <c r="F494" s="109"/>
      <c r="G494" s="111"/>
      <c r="H494" s="111"/>
      <c r="I494" s="111"/>
      <c r="J494" s="111"/>
    </row>
    <row r="495" spans="1:10" ht="16.5">
      <c r="A495" s="111"/>
      <c r="B495" s="111"/>
      <c r="C495" s="111"/>
      <c r="D495" s="109"/>
      <c r="E495" s="109"/>
      <c r="F495" s="109"/>
      <c r="G495" s="111"/>
      <c r="H495" s="111"/>
      <c r="I495" s="111"/>
      <c r="J495" s="111"/>
    </row>
    <row r="496" spans="1:10" ht="16.5">
      <c r="A496" s="111"/>
      <c r="B496" s="111"/>
      <c r="C496" s="111"/>
      <c r="D496" s="109"/>
      <c r="E496" s="109"/>
      <c r="F496" s="109"/>
      <c r="G496" s="111"/>
      <c r="H496" s="111"/>
      <c r="I496" s="111"/>
      <c r="J496" s="111"/>
    </row>
    <row r="497" spans="1:10" ht="16.5">
      <c r="A497" s="111"/>
      <c r="B497" s="111"/>
      <c r="C497" s="111"/>
      <c r="D497" s="109"/>
      <c r="E497" s="109"/>
      <c r="F497" s="109"/>
      <c r="G497" s="111"/>
      <c r="H497" s="111"/>
      <c r="I497" s="111"/>
      <c r="J497" s="111"/>
    </row>
    <row r="498" spans="1:10" ht="16.5">
      <c r="A498" s="111"/>
      <c r="B498" s="111"/>
      <c r="C498" s="111"/>
      <c r="D498" s="109"/>
      <c r="E498" s="109"/>
      <c r="F498" s="109"/>
      <c r="G498" s="111"/>
      <c r="H498" s="111"/>
      <c r="I498" s="111"/>
      <c r="J498" s="111"/>
    </row>
    <row r="499" spans="1:10" ht="16.5">
      <c r="A499" s="111"/>
      <c r="B499" s="111"/>
      <c r="C499" s="111"/>
      <c r="D499" s="109"/>
      <c r="E499" s="109"/>
      <c r="F499" s="109"/>
      <c r="G499" s="111"/>
      <c r="H499" s="111"/>
      <c r="I499" s="111"/>
      <c r="J499" s="111"/>
    </row>
    <row r="500" spans="1:10" ht="16.5">
      <c r="A500" s="111"/>
      <c r="B500" s="111"/>
      <c r="C500" s="111"/>
      <c r="D500" s="109"/>
      <c r="E500" s="109"/>
      <c r="F500" s="109"/>
      <c r="G500" s="111"/>
      <c r="H500" s="111"/>
      <c r="I500" s="111"/>
      <c r="J500" s="111"/>
    </row>
    <row r="501" spans="1:10" ht="16.5">
      <c r="A501" s="111"/>
      <c r="B501" s="111"/>
      <c r="C501" s="111"/>
      <c r="D501" s="109"/>
      <c r="E501" s="109"/>
      <c r="F501" s="109"/>
      <c r="G501" s="111"/>
      <c r="H501" s="111"/>
      <c r="I501" s="111"/>
      <c r="J501" s="111"/>
    </row>
    <row r="502" spans="1:10" ht="16.5">
      <c r="A502" s="111"/>
      <c r="B502" s="111"/>
      <c r="C502" s="111"/>
      <c r="D502" s="109"/>
      <c r="E502" s="109"/>
      <c r="F502" s="109"/>
      <c r="G502" s="111"/>
      <c r="H502" s="111"/>
      <c r="I502" s="111"/>
      <c r="J502" s="111"/>
    </row>
    <row r="503" spans="1:10" ht="16.5">
      <c r="A503" s="111"/>
      <c r="B503" s="111"/>
      <c r="C503" s="111"/>
      <c r="D503" s="109"/>
      <c r="E503" s="109"/>
      <c r="F503" s="109"/>
      <c r="G503" s="111"/>
      <c r="H503" s="111"/>
      <c r="I503" s="111"/>
      <c r="J503" s="111"/>
    </row>
    <row r="504" spans="1:10" ht="16.5">
      <c r="A504" s="111"/>
      <c r="B504" s="111"/>
      <c r="C504" s="111"/>
      <c r="D504" s="109"/>
      <c r="E504" s="109"/>
      <c r="F504" s="109"/>
      <c r="G504" s="111"/>
      <c r="H504" s="111"/>
      <c r="I504" s="111"/>
      <c r="J504" s="111"/>
    </row>
    <row r="505" spans="1:10" ht="16.5">
      <c r="A505" s="111"/>
      <c r="B505" s="111"/>
      <c r="C505" s="111"/>
      <c r="D505" s="109"/>
      <c r="E505" s="109"/>
      <c r="F505" s="109"/>
      <c r="G505" s="111"/>
      <c r="H505" s="111"/>
      <c r="I505" s="111"/>
      <c r="J505" s="111"/>
    </row>
    <row r="506" spans="1:10" ht="16.5">
      <c r="A506" s="111"/>
      <c r="B506" s="111"/>
      <c r="C506" s="111"/>
      <c r="D506" s="109"/>
      <c r="E506" s="109"/>
      <c r="F506" s="109"/>
      <c r="G506" s="111"/>
      <c r="H506" s="111"/>
      <c r="I506" s="111"/>
      <c r="J506" s="111"/>
    </row>
    <row r="507" spans="1:10" ht="16.5">
      <c r="A507" s="111"/>
      <c r="B507" s="111"/>
      <c r="C507" s="111"/>
      <c r="D507" s="109"/>
      <c r="E507" s="109"/>
      <c r="F507" s="109"/>
      <c r="G507" s="111"/>
      <c r="H507" s="111"/>
      <c r="I507" s="111"/>
      <c r="J507" s="111"/>
    </row>
    <row r="508" spans="1:10" ht="16.5">
      <c r="A508" s="111"/>
      <c r="B508" s="111"/>
      <c r="C508" s="111"/>
      <c r="D508" s="109"/>
      <c r="E508" s="109"/>
      <c r="F508" s="109"/>
      <c r="G508" s="111"/>
      <c r="H508" s="111"/>
      <c r="I508" s="111"/>
      <c r="J508" s="111"/>
    </row>
    <row r="509" spans="1:10" ht="16.5">
      <c r="A509" s="111"/>
      <c r="B509" s="111"/>
      <c r="C509" s="111"/>
      <c r="D509" s="109"/>
      <c r="E509" s="109"/>
      <c r="F509" s="109"/>
      <c r="G509" s="111"/>
      <c r="H509" s="111"/>
      <c r="I509" s="111"/>
      <c r="J509" s="111"/>
    </row>
    <row r="510" spans="1:10" ht="16.5">
      <c r="A510" s="111"/>
      <c r="B510" s="111"/>
      <c r="C510" s="111"/>
      <c r="D510" s="109"/>
      <c r="E510" s="109"/>
      <c r="F510" s="109"/>
      <c r="G510" s="111"/>
      <c r="H510" s="111"/>
      <c r="I510" s="111"/>
      <c r="J510" s="111"/>
    </row>
    <row r="514" spans="1:18" s="112" customFormat="1" ht="16.5">
      <c r="A514" s="75"/>
      <c r="B514" s="75"/>
      <c r="C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</row>
    <row r="515" spans="1:18" s="112" customFormat="1" ht="16.5">
      <c r="A515" s="75"/>
      <c r="B515" s="75"/>
      <c r="C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</row>
    <row r="516" spans="1:18" s="112" customFormat="1" ht="16.5">
      <c r="A516" s="75"/>
      <c r="B516" s="75"/>
      <c r="C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</row>
    <row r="517" spans="1:18" s="112" customFormat="1" ht="16.5">
      <c r="A517" s="75"/>
      <c r="B517" s="75"/>
      <c r="C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</row>
    <row r="518" spans="1:18" s="112" customFormat="1" ht="16.5">
      <c r="A518" s="75"/>
      <c r="B518" s="75"/>
      <c r="C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</row>
    <row r="519" spans="1:18" s="112" customFormat="1" ht="16.5">
      <c r="A519" s="75"/>
      <c r="B519" s="75"/>
      <c r="C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</row>
    <row r="520" spans="1:18" s="112" customFormat="1" ht="16.5">
      <c r="A520" s="75"/>
      <c r="B520" s="75"/>
      <c r="C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</row>
    <row r="521" spans="1:18" s="112" customFormat="1" ht="16.5">
      <c r="A521" s="75"/>
      <c r="B521" s="75"/>
      <c r="C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</row>
    <row r="522" spans="1:18" s="112" customFormat="1" ht="16.5">
      <c r="A522" s="75"/>
      <c r="B522" s="75"/>
      <c r="C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</row>
    <row r="523" spans="1:18" s="112" customFormat="1" ht="16.5">
      <c r="A523" s="75"/>
      <c r="B523" s="75"/>
      <c r="C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</row>
    <row r="524" spans="1:18" s="112" customFormat="1" ht="16.5">
      <c r="A524" s="75"/>
      <c r="B524" s="75"/>
      <c r="C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</row>
    <row r="525" spans="1:18" s="112" customFormat="1" ht="16.5">
      <c r="A525" s="75"/>
      <c r="B525" s="75"/>
      <c r="C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</row>
    <row r="526" spans="1:18" s="112" customFormat="1" ht="16.5">
      <c r="A526" s="75"/>
      <c r="B526" s="75"/>
      <c r="C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</row>
    <row r="527" spans="1:18" s="112" customFormat="1" ht="16.5">
      <c r="A527" s="75"/>
      <c r="B527" s="75"/>
      <c r="C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</row>
    <row r="528" spans="1:18" s="112" customFormat="1" ht="16.5">
      <c r="A528" s="75"/>
      <c r="B528" s="75"/>
      <c r="C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</row>
    <row r="529" spans="1:18" s="112" customFormat="1" ht="16.5">
      <c r="A529" s="75"/>
      <c r="B529" s="75"/>
      <c r="C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</row>
    <row r="530" spans="1:18" s="112" customFormat="1" ht="16.5">
      <c r="A530" s="75"/>
      <c r="B530" s="75"/>
      <c r="C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</row>
    <row r="531" spans="1:18" s="112" customFormat="1" ht="16.5">
      <c r="A531" s="75"/>
      <c r="B531" s="75"/>
      <c r="C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</row>
    <row r="532" spans="1:18" s="112" customFormat="1" ht="16.5">
      <c r="A532" s="75"/>
      <c r="B532" s="75"/>
      <c r="C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</row>
    <row r="533" spans="1:18" s="112" customFormat="1" ht="16.5">
      <c r="A533" s="75"/>
      <c r="B533" s="75"/>
      <c r="C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</row>
    <row r="534" spans="1:18" s="112" customFormat="1" ht="16.5">
      <c r="A534" s="75"/>
      <c r="B534" s="75"/>
      <c r="C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</row>
    <row r="535" spans="1:18" s="112" customFormat="1" ht="16.5">
      <c r="A535" s="75"/>
      <c r="B535" s="75"/>
      <c r="C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</row>
    <row r="536" spans="1:18" s="112" customFormat="1" ht="16.5">
      <c r="A536" s="75"/>
      <c r="B536" s="75"/>
      <c r="C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</row>
    <row r="537" spans="1:18" s="112" customFormat="1" ht="16.5">
      <c r="A537" s="75"/>
      <c r="B537" s="75"/>
      <c r="C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</row>
    <row r="538" spans="1:18" s="112" customFormat="1" ht="16.5">
      <c r="A538" s="75"/>
      <c r="B538" s="75"/>
      <c r="C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</row>
    <row r="539" spans="1:18" s="112" customFormat="1" ht="16.5">
      <c r="A539" s="75"/>
      <c r="B539" s="75"/>
      <c r="C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</row>
    <row r="540" spans="1:18" s="112" customFormat="1" ht="16.5">
      <c r="A540" s="75"/>
      <c r="B540" s="75"/>
      <c r="C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</row>
    <row r="541" spans="1:18" s="112" customFormat="1" ht="16.5">
      <c r="A541" s="75"/>
      <c r="B541" s="75"/>
      <c r="C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</row>
    <row r="542" spans="1:18" s="112" customFormat="1" ht="16.5">
      <c r="A542" s="75"/>
      <c r="B542" s="75"/>
      <c r="C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</row>
    <row r="543" spans="1:18" s="112" customFormat="1" ht="16.5">
      <c r="A543" s="75"/>
      <c r="B543" s="75"/>
      <c r="C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</row>
    <row r="544" spans="1:18" s="112" customFormat="1" ht="16.5">
      <c r="A544" s="75"/>
      <c r="B544" s="75"/>
      <c r="C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</row>
    <row r="545" spans="1:18" s="112" customFormat="1" ht="16.5">
      <c r="A545" s="75"/>
      <c r="B545" s="75"/>
      <c r="C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</row>
    <row r="546" spans="1:18" s="112" customFormat="1" ht="16.5">
      <c r="A546" s="75"/>
      <c r="B546" s="75"/>
      <c r="C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</row>
    <row r="547" spans="1:18" s="112" customFormat="1" ht="16.5">
      <c r="A547" s="75"/>
      <c r="B547" s="75"/>
      <c r="C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</row>
    <row r="548" spans="1:18" s="112" customFormat="1" ht="16.5">
      <c r="A548" s="75"/>
      <c r="B548" s="75"/>
      <c r="C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</row>
    <row r="549" spans="1:18" s="112" customFormat="1" ht="16.5">
      <c r="A549" s="75"/>
      <c r="B549" s="75"/>
      <c r="C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</row>
    <row r="550" spans="1:18" s="112" customFormat="1" ht="16.5">
      <c r="A550" s="75"/>
      <c r="B550" s="75"/>
      <c r="C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</row>
    <row r="551" spans="1:18" s="112" customFormat="1" ht="16.5">
      <c r="A551" s="75"/>
      <c r="B551" s="75"/>
      <c r="C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</row>
    <row r="552" spans="1:18" s="112" customFormat="1" ht="16.5">
      <c r="A552" s="75"/>
      <c r="B552" s="75"/>
      <c r="C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</row>
    <row r="553" spans="1:18" s="112" customFormat="1" ht="16.5">
      <c r="A553" s="75"/>
      <c r="B553" s="75"/>
      <c r="C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</row>
    <row r="554" spans="1:18" s="112" customFormat="1" ht="16.5">
      <c r="A554" s="75"/>
      <c r="B554" s="75"/>
      <c r="C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</row>
    <row r="555" spans="1:18" s="112" customFormat="1" ht="16.5">
      <c r="A555" s="75"/>
      <c r="B555" s="75"/>
      <c r="C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</row>
    <row r="556" spans="1:18" s="112" customFormat="1" ht="16.5">
      <c r="A556" s="75"/>
      <c r="B556" s="75"/>
      <c r="C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</row>
    <row r="557" spans="1:18" s="112" customFormat="1" ht="16.5">
      <c r="A557" s="75"/>
      <c r="B557" s="75"/>
      <c r="C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</row>
    <row r="558" spans="1:18" s="112" customFormat="1" ht="16.5">
      <c r="A558" s="75"/>
      <c r="B558" s="75"/>
      <c r="C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</row>
    <row r="559" spans="1:18" s="112" customFormat="1" ht="16.5">
      <c r="A559" s="75"/>
      <c r="B559" s="75"/>
      <c r="C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</row>
    <row r="560" spans="1:18" s="112" customFormat="1" ht="16.5">
      <c r="A560" s="75"/>
      <c r="B560" s="75"/>
      <c r="C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</row>
    <row r="561" spans="1:18" s="112" customFormat="1" ht="16.5">
      <c r="A561" s="75"/>
      <c r="B561" s="75"/>
      <c r="C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</row>
    <row r="562" spans="1:18" s="112" customFormat="1" ht="16.5">
      <c r="A562" s="75"/>
      <c r="B562" s="75"/>
      <c r="C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</row>
    <row r="563" spans="1:18" s="112" customFormat="1" ht="16.5">
      <c r="A563" s="75"/>
      <c r="B563" s="75"/>
      <c r="C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</row>
    <row r="564" spans="1:18" s="112" customFormat="1" ht="16.5">
      <c r="A564" s="75"/>
      <c r="B564" s="75"/>
      <c r="C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</row>
    <row r="565" spans="1:18" s="112" customFormat="1" ht="16.5">
      <c r="A565" s="75"/>
      <c r="B565" s="75"/>
      <c r="C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</row>
    <row r="566" spans="1:18" s="112" customFormat="1" ht="16.5">
      <c r="A566" s="75"/>
      <c r="B566" s="75"/>
      <c r="C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</row>
    <row r="567" spans="1:18" s="112" customFormat="1" ht="16.5">
      <c r="A567" s="75"/>
      <c r="B567" s="75"/>
      <c r="C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</row>
    <row r="568" spans="1:18" s="112" customFormat="1" ht="16.5">
      <c r="A568" s="75"/>
      <c r="B568" s="75"/>
      <c r="C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</row>
    <row r="569" spans="1:18" s="112" customFormat="1" ht="16.5">
      <c r="A569" s="75"/>
      <c r="B569" s="75"/>
      <c r="C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</row>
    <row r="570" spans="1:18" s="112" customFormat="1" ht="16.5">
      <c r="A570" s="75"/>
      <c r="B570" s="75"/>
      <c r="C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</row>
    <row r="571" spans="1:18" s="112" customFormat="1" ht="16.5">
      <c r="A571" s="75"/>
      <c r="B571" s="75"/>
      <c r="C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</row>
    <row r="572" spans="1:18" s="112" customFormat="1" ht="16.5">
      <c r="A572" s="75"/>
      <c r="B572" s="75"/>
      <c r="C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</row>
    <row r="573" spans="1:18" s="112" customFormat="1" ht="16.5">
      <c r="A573" s="75"/>
      <c r="B573" s="75"/>
      <c r="C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</row>
    <row r="574" spans="1:18" s="112" customFormat="1" ht="16.5">
      <c r="A574" s="75"/>
      <c r="B574" s="75"/>
      <c r="C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</row>
    <row r="575" spans="1:18" s="112" customFormat="1" ht="16.5">
      <c r="A575" s="75"/>
      <c r="B575" s="75"/>
      <c r="C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</row>
    <row r="576" spans="1:18" s="112" customFormat="1" ht="16.5">
      <c r="A576" s="75"/>
      <c r="B576" s="75"/>
      <c r="C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</row>
    <row r="577" spans="1:18" s="112" customFormat="1" ht="16.5">
      <c r="A577" s="75"/>
      <c r="B577" s="75"/>
      <c r="C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</row>
    <row r="578" spans="1:18" s="112" customFormat="1" ht="16.5">
      <c r="A578" s="75"/>
      <c r="B578" s="75"/>
      <c r="C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</row>
    <row r="579" spans="1:18" s="112" customFormat="1" ht="16.5">
      <c r="A579" s="75"/>
      <c r="B579" s="75"/>
      <c r="C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</row>
    <row r="580" spans="1:18" s="112" customFormat="1" ht="16.5">
      <c r="A580" s="75"/>
      <c r="B580" s="75"/>
      <c r="C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</row>
    <row r="581" spans="1:18" s="112" customFormat="1" ht="16.5">
      <c r="A581" s="75"/>
      <c r="B581" s="75"/>
      <c r="C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</row>
    <row r="582" spans="1:18" s="112" customFormat="1" ht="16.5">
      <c r="A582" s="75"/>
      <c r="B582" s="75"/>
      <c r="C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</row>
    <row r="583" spans="1:18" s="112" customFormat="1" ht="16.5">
      <c r="A583" s="75"/>
      <c r="B583" s="75"/>
      <c r="C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</row>
    <row r="584" spans="1:18" s="112" customFormat="1" ht="16.5">
      <c r="A584" s="75"/>
      <c r="B584" s="75"/>
      <c r="C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</row>
    <row r="585" spans="1:18" s="112" customFormat="1" ht="16.5">
      <c r="A585" s="75"/>
      <c r="B585" s="75"/>
      <c r="C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</row>
    <row r="586" spans="1:18" s="112" customFormat="1" ht="16.5">
      <c r="A586" s="75"/>
      <c r="B586" s="75"/>
      <c r="C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</row>
    <row r="587" spans="1:18" s="112" customFormat="1" ht="16.5">
      <c r="A587" s="75"/>
      <c r="B587" s="75"/>
      <c r="C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</row>
    <row r="588" spans="1:18" s="112" customFormat="1" ht="16.5">
      <c r="A588" s="75"/>
      <c r="B588" s="75"/>
      <c r="C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</row>
    <row r="589" spans="1:18" s="112" customFormat="1" ht="16.5">
      <c r="A589" s="75"/>
      <c r="B589" s="75"/>
      <c r="C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</row>
    <row r="590" spans="1:18" s="112" customFormat="1" ht="16.5">
      <c r="A590" s="75"/>
      <c r="B590" s="75"/>
      <c r="C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</row>
    <row r="591" spans="1:18" s="112" customFormat="1" ht="16.5">
      <c r="A591" s="75"/>
      <c r="B591" s="75"/>
      <c r="C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</row>
    <row r="592" spans="1:18" s="112" customFormat="1" ht="16.5">
      <c r="A592" s="75"/>
      <c r="B592" s="75"/>
      <c r="C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</row>
    <row r="593" spans="1:18" s="112" customFormat="1" ht="16.5">
      <c r="A593" s="75"/>
      <c r="B593" s="75"/>
      <c r="C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</row>
    <row r="594" spans="1:18" s="112" customFormat="1" ht="16.5">
      <c r="A594" s="75"/>
      <c r="B594" s="75"/>
      <c r="C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</row>
    <row r="595" spans="1:18" s="112" customFormat="1" ht="16.5">
      <c r="A595" s="75"/>
      <c r="B595" s="75"/>
      <c r="C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</row>
    <row r="596" spans="1:18" s="112" customFormat="1" ht="16.5">
      <c r="A596" s="75"/>
      <c r="B596" s="75"/>
      <c r="C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</row>
    <row r="597" spans="1:18" s="112" customFormat="1" ht="16.5">
      <c r="A597" s="75"/>
      <c r="B597" s="75"/>
      <c r="C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</row>
    <row r="598" spans="1:18" s="112" customFormat="1" ht="16.5">
      <c r="A598" s="75"/>
      <c r="B598" s="75"/>
      <c r="C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</row>
    <row r="599" spans="1:18" s="112" customFormat="1" ht="16.5">
      <c r="A599" s="75"/>
      <c r="B599" s="75"/>
      <c r="C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</row>
    <row r="600" spans="1:18" s="112" customFormat="1" ht="16.5">
      <c r="A600" s="75"/>
      <c r="B600" s="75"/>
      <c r="C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</row>
    <row r="601" spans="1:18" s="112" customFormat="1" ht="16.5">
      <c r="A601" s="75"/>
      <c r="B601" s="75"/>
      <c r="C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</row>
    <row r="602" spans="1:18" s="112" customFormat="1" ht="16.5">
      <c r="A602" s="75"/>
      <c r="B602" s="75"/>
      <c r="C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</row>
    <row r="603" spans="1:18" s="112" customFormat="1" ht="16.5">
      <c r="A603" s="75"/>
      <c r="B603" s="75"/>
      <c r="C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</row>
    <row r="604" spans="1:18" s="112" customFormat="1" ht="16.5">
      <c r="A604" s="75"/>
      <c r="B604" s="75"/>
      <c r="C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</row>
    <row r="605" spans="1:18" s="112" customFormat="1" ht="16.5">
      <c r="A605" s="75"/>
      <c r="B605" s="75"/>
      <c r="C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</row>
    <row r="606" spans="1:18" s="112" customFormat="1" ht="16.5">
      <c r="A606" s="75"/>
      <c r="B606" s="75"/>
      <c r="C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</row>
    <row r="607" spans="1:18" s="112" customFormat="1" ht="16.5">
      <c r="A607" s="75"/>
      <c r="B607" s="75"/>
      <c r="C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</row>
    <row r="608" spans="1:18" s="112" customFormat="1" ht="16.5">
      <c r="A608" s="75"/>
      <c r="B608" s="75"/>
      <c r="C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</row>
    <row r="609" spans="1:18" s="112" customFormat="1" ht="16.5">
      <c r="A609" s="75"/>
      <c r="B609" s="75"/>
      <c r="C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</row>
    <row r="610" spans="1:18" s="112" customFormat="1" ht="16.5">
      <c r="A610" s="75"/>
      <c r="B610" s="75"/>
      <c r="C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</row>
    <row r="611" spans="1:18" s="112" customFormat="1" ht="16.5">
      <c r="A611" s="75"/>
      <c r="B611" s="75"/>
      <c r="C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</row>
    <row r="612" spans="1:18" s="112" customFormat="1" ht="16.5">
      <c r="A612" s="75"/>
      <c r="B612" s="75"/>
      <c r="C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</row>
    <row r="613" spans="1:18" s="112" customFormat="1" ht="16.5">
      <c r="A613" s="75"/>
      <c r="B613" s="75"/>
      <c r="C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</row>
    <row r="614" spans="1:18" s="112" customFormat="1" ht="16.5">
      <c r="A614" s="75"/>
      <c r="B614" s="75"/>
      <c r="C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</row>
    <row r="615" spans="1:18" s="112" customFormat="1" ht="16.5">
      <c r="A615" s="75"/>
      <c r="B615" s="75"/>
      <c r="C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</row>
    <row r="616" spans="1:18" s="112" customFormat="1" ht="16.5">
      <c r="A616" s="75"/>
      <c r="B616" s="75"/>
      <c r="C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</row>
    <row r="617" spans="1:18" s="112" customFormat="1" ht="16.5">
      <c r="A617" s="75"/>
      <c r="B617" s="75"/>
      <c r="C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</row>
    <row r="618" spans="1:18" s="112" customFormat="1" ht="16.5">
      <c r="A618" s="75"/>
      <c r="B618" s="75"/>
      <c r="C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</row>
    <row r="619" spans="1:18" s="112" customFormat="1" ht="16.5">
      <c r="A619" s="75"/>
      <c r="B619" s="75"/>
      <c r="C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</row>
    <row r="620" spans="1:18" s="112" customFormat="1" ht="16.5">
      <c r="A620" s="75"/>
      <c r="B620" s="75"/>
      <c r="C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</row>
    <row r="621" spans="1:18" s="112" customFormat="1" ht="16.5">
      <c r="A621" s="75"/>
      <c r="B621" s="75"/>
      <c r="C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</row>
    <row r="622" spans="1:18" s="112" customFormat="1" ht="16.5">
      <c r="A622" s="75"/>
      <c r="B622" s="75"/>
      <c r="C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</row>
    <row r="623" spans="1:18" s="112" customFormat="1" ht="16.5">
      <c r="A623" s="75"/>
      <c r="B623" s="75"/>
      <c r="C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</row>
    <row r="624" spans="1:18" s="112" customFormat="1" ht="16.5">
      <c r="A624" s="75"/>
      <c r="B624" s="75"/>
      <c r="C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</row>
    <row r="625" spans="1:18" s="112" customFormat="1" ht="16.5">
      <c r="A625" s="75"/>
      <c r="B625" s="75"/>
      <c r="C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</row>
    <row r="626" spans="1:18" s="112" customFormat="1" ht="16.5">
      <c r="A626" s="75"/>
      <c r="B626" s="75"/>
      <c r="C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</row>
    <row r="627" spans="1:18" s="112" customFormat="1" ht="16.5">
      <c r="A627" s="75"/>
      <c r="B627" s="75"/>
      <c r="C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</row>
    <row r="628" spans="1:18" s="112" customFormat="1" ht="16.5">
      <c r="A628" s="75"/>
      <c r="B628" s="75"/>
      <c r="C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</row>
    <row r="629" spans="1:18" s="112" customFormat="1" ht="16.5">
      <c r="A629" s="75"/>
      <c r="B629" s="75"/>
      <c r="C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</row>
    <row r="630" spans="1:18" s="112" customFormat="1" ht="16.5">
      <c r="A630" s="75"/>
      <c r="B630" s="75"/>
      <c r="C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</row>
    <row r="631" spans="1:18" s="112" customFormat="1" ht="16.5">
      <c r="A631" s="75"/>
      <c r="B631" s="75"/>
      <c r="C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</row>
    <row r="632" spans="1:18" s="112" customFormat="1" ht="16.5">
      <c r="A632" s="75"/>
      <c r="B632" s="75"/>
      <c r="C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</row>
    <row r="633" spans="1:18" s="112" customFormat="1" ht="16.5">
      <c r="A633" s="75"/>
      <c r="B633" s="75"/>
      <c r="C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</row>
    <row r="634" spans="1:18" s="112" customFormat="1" ht="16.5">
      <c r="A634" s="75"/>
      <c r="B634" s="75"/>
      <c r="C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</row>
    <row r="635" spans="1:18" s="112" customFormat="1" ht="16.5">
      <c r="A635" s="75"/>
      <c r="B635" s="75"/>
      <c r="C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</row>
    <row r="636" spans="1:18" s="112" customFormat="1" ht="16.5">
      <c r="A636" s="75"/>
      <c r="B636" s="75"/>
      <c r="C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</row>
    <row r="637" spans="1:18" s="112" customFormat="1" ht="16.5">
      <c r="A637" s="75"/>
      <c r="B637" s="75"/>
      <c r="C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</row>
    <row r="638" spans="1:18" s="112" customFormat="1" ht="16.5">
      <c r="A638" s="75"/>
      <c r="B638" s="75"/>
      <c r="C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</row>
    <row r="639" spans="1:18" s="112" customFormat="1" ht="16.5">
      <c r="A639" s="75"/>
      <c r="B639" s="75"/>
      <c r="C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</row>
    <row r="640" spans="1:18" s="112" customFormat="1" ht="16.5">
      <c r="A640" s="75"/>
      <c r="B640" s="75"/>
      <c r="C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</row>
    <row r="641" spans="1:18" s="112" customFormat="1" ht="16.5">
      <c r="A641" s="75"/>
      <c r="B641" s="75"/>
      <c r="C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</row>
    <row r="642" spans="1:18" s="112" customFormat="1" ht="16.5">
      <c r="A642" s="75"/>
      <c r="B642" s="75"/>
      <c r="C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</row>
    <row r="643" spans="1:18" s="112" customFormat="1" ht="16.5">
      <c r="A643" s="75"/>
      <c r="B643" s="75"/>
      <c r="C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</row>
    <row r="644" spans="1:18" s="112" customFormat="1" ht="16.5">
      <c r="A644" s="75"/>
      <c r="B644" s="75"/>
      <c r="C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</row>
    <row r="645" spans="1:18" s="112" customFormat="1" ht="16.5">
      <c r="A645" s="75"/>
      <c r="B645" s="75"/>
      <c r="C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</row>
    <row r="646" spans="1:18" s="112" customFormat="1" ht="16.5">
      <c r="A646" s="75"/>
      <c r="B646" s="75"/>
      <c r="C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</row>
    <row r="647" spans="1:18" s="112" customFormat="1" ht="16.5">
      <c r="A647" s="75"/>
      <c r="B647" s="75"/>
      <c r="C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</row>
    <row r="648" spans="1:18" s="112" customFormat="1" ht="16.5">
      <c r="A648" s="75"/>
      <c r="B648" s="75"/>
      <c r="C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</row>
    <row r="649" spans="1:18" s="112" customFormat="1" ht="16.5">
      <c r="A649" s="75"/>
      <c r="B649" s="75"/>
      <c r="C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</row>
    <row r="650" spans="1:18" s="112" customFormat="1" ht="16.5">
      <c r="A650" s="75"/>
      <c r="B650" s="75"/>
      <c r="C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</row>
    <row r="651" spans="1:18" s="112" customFormat="1" ht="16.5">
      <c r="A651" s="75"/>
      <c r="B651" s="75"/>
      <c r="C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</row>
    <row r="652" spans="1:18" s="112" customFormat="1" ht="16.5">
      <c r="A652" s="75"/>
      <c r="B652" s="75"/>
      <c r="C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</row>
    <row r="653" spans="1:18" s="112" customFormat="1" ht="16.5">
      <c r="A653" s="75"/>
      <c r="B653" s="75"/>
      <c r="C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</row>
    <row r="654" spans="1:18" s="112" customFormat="1" ht="16.5">
      <c r="A654" s="75"/>
      <c r="B654" s="75"/>
      <c r="C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</row>
    <row r="655" spans="1:18" s="112" customFormat="1" ht="16.5">
      <c r="A655" s="75"/>
      <c r="B655" s="75"/>
      <c r="C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</row>
    <row r="656" spans="1:18" s="112" customFormat="1" ht="16.5">
      <c r="A656" s="75"/>
      <c r="B656" s="75"/>
      <c r="C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</row>
    <row r="657" spans="1:18" s="112" customFormat="1" ht="16.5">
      <c r="A657" s="75"/>
      <c r="B657" s="75"/>
      <c r="C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</row>
    <row r="658" spans="1:18" s="112" customFormat="1" ht="16.5">
      <c r="A658" s="75"/>
      <c r="B658" s="75"/>
      <c r="C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</row>
    <row r="659" spans="1:18" s="112" customFormat="1" ht="16.5">
      <c r="A659" s="75"/>
      <c r="B659" s="75"/>
      <c r="C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</row>
    <row r="660" spans="1:18" s="112" customFormat="1" ht="16.5">
      <c r="A660" s="75"/>
      <c r="B660" s="75"/>
      <c r="C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</row>
    <row r="661" spans="1:18" s="112" customFormat="1" ht="16.5">
      <c r="A661" s="75"/>
      <c r="B661" s="75"/>
      <c r="C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</row>
    <row r="662" spans="1:18" s="112" customFormat="1" ht="16.5">
      <c r="A662" s="75"/>
      <c r="B662" s="75"/>
      <c r="C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</row>
    <row r="663" spans="1:18" s="112" customFormat="1" ht="16.5">
      <c r="A663" s="75"/>
      <c r="B663" s="75"/>
      <c r="C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</row>
    <row r="664" spans="1:18" s="112" customFormat="1" ht="16.5">
      <c r="A664" s="75"/>
      <c r="B664" s="75"/>
      <c r="C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</row>
    <row r="665" spans="1:18" s="112" customFormat="1" ht="16.5">
      <c r="A665" s="75"/>
      <c r="B665" s="75"/>
      <c r="C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</row>
    <row r="666" spans="1:18" s="112" customFormat="1" ht="16.5">
      <c r="A666" s="75"/>
      <c r="B666" s="75"/>
      <c r="C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</row>
    <row r="667" spans="1:18" s="112" customFormat="1" ht="16.5">
      <c r="A667" s="75"/>
      <c r="B667" s="75"/>
      <c r="C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</row>
    <row r="668" spans="1:18" s="112" customFormat="1" ht="16.5">
      <c r="A668" s="75"/>
      <c r="B668" s="75"/>
      <c r="C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</row>
    <row r="669" spans="1:18" s="112" customFormat="1" ht="16.5">
      <c r="A669" s="75"/>
      <c r="B669" s="75"/>
      <c r="C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</row>
    <row r="670" spans="1:18" s="112" customFormat="1" ht="16.5">
      <c r="A670" s="75"/>
      <c r="B670" s="75"/>
      <c r="C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</row>
    <row r="671" spans="1:18" s="112" customFormat="1" ht="16.5">
      <c r="A671" s="75"/>
      <c r="B671" s="75"/>
      <c r="C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</row>
    <row r="672" spans="1:18" s="112" customFormat="1" ht="16.5">
      <c r="A672" s="75"/>
      <c r="B672" s="75"/>
      <c r="C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</row>
    <row r="673" spans="1:18" s="112" customFormat="1" ht="16.5">
      <c r="A673" s="75"/>
      <c r="B673" s="75"/>
      <c r="C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</row>
    <row r="674" spans="1:18" s="112" customFormat="1" ht="16.5">
      <c r="A674" s="75"/>
      <c r="B674" s="75"/>
      <c r="C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</row>
    <row r="675" spans="1:18" s="112" customFormat="1" ht="16.5">
      <c r="A675" s="75"/>
      <c r="B675" s="75"/>
      <c r="C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</row>
    <row r="676" spans="1:18" s="112" customFormat="1" ht="16.5">
      <c r="A676" s="75"/>
      <c r="B676" s="75"/>
      <c r="C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</row>
    <row r="677" spans="1:18" s="112" customFormat="1" ht="16.5">
      <c r="A677" s="75"/>
      <c r="B677" s="75"/>
      <c r="C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</row>
    <row r="678" spans="1:18" s="112" customFormat="1" ht="16.5">
      <c r="A678" s="75"/>
      <c r="B678" s="75"/>
      <c r="C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</row>
    <row r="679" spans="1:18" s="112" customFormat="1" ht="16.5">
      <c r="A679" s="75"/>
      <c r="B679" s="75"/>
      <c r="C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</row>
    <row r="680" spans="1:18" s="112" customFormat="1" ht="16.5">
      <c r="A680" s="75"/>
      <c r="B680" s="75"/>
      <c r="C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</row>
    <row r="681" spans="1:18" s="112" customFormat="1" ht="16.5">
      <c r="A681" s="75"/>
      <c r="B681" s="75"/>
      <c r="C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</row>
    <row r="682" spans="1:18" s="112" customFormat="1" ht="16.5">
      <c r="A682" s="75"/>
      <c r="B682" s="75"/>
      <c r="C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</row>
    <row r="683" spans="1:18" s="112" customFormat="1" ht="16.5">
      <c r="A683" s="75"/>
      <c r="B683" s="75"/>
      <c r="C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</row>
    <row r="684" spans="1:18" s="112" customFormat="1" ht="16.5">
      <c r="A684" s="75"/>
      <c r="B684" s="75"/>
      <c r="C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</row>
    <row r="685" spans="1:18" s="112" customFormat="1" ht="16.5">
      <c r="A685" s="75"/>
      <c r="B685" s="75"/>
      <c r="C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</row>
    <row r="686" spans="1:18" s="112" customFormat="1" ht="16.5">
      <c r="A686" s="75"/>
      <c r="B686" s="75"/>
      <c r="C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</row>
    <row r="687" spans="1:18" s="112" customFormat="1" ht="16.5">
      <c r="A687" s="75"/>
      <c r="B687" s="75"/>
      <c r="C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</row>
    <row r="688" spans="1:18" s="112" customFormat="1" ht="16.5">
      <c r="A688" s="75"/>
      <c r="B688" s="75"/>
      <c r="C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</row>
    <row r="689" spans="1:18" s="112" customFormat="1" ht="16.5">
      <c r="A689" s="75"/>
      <c r="B689" s="75"/>
      <c r="C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</row>
    <row r="690" spans="1:18" s="112" customFormat="1" ht="16.5">
      <c r="A690" s="75"/>
      <c r="B690" s="75"/>
      <c r="C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</row>
    <row r="691" spans="1:18" s="112" customFormat="1" ht="16.5">
      <c r="A691" s="75"/>
      <c r="B691" s="75"/>
      <c r="C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</row>
    <row r="692" spans="1:18" s="112" customFormat="1" ht="16.5">
      <c r="A692" s="75"/>
      <c r="B692" s="75"/>
      <c r="C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</row>
    <row r="693" spans="1:18" s="112" customFormat="1" ht="16.5">
      <c r="A693" s="75"/>
      <c r="B693" s="75"/>
      <c r="C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</row>
    <row r="694" spans="1:18" s="112" customFormat="1" ht="16.5">
      <c r="A694" s="75"/>
      <c r="B694" s="75"/>
      <c r="C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</row>
    <row r="695" spans="1:18" s="112" customFormat="1" ht="16.5">
      <c r="A695" s="75"/>
      <c r="B695" s="75"/>
      <c r="C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</row>
    <row r="696" spans="1:18" s="112" customFormat="1" ht="16.5">
      <c r="A696" s="75"/>
      <c r="B696" s="75"/>
      <c r="C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</row>
    <row r="697" spans="1:18" s="112" customFormat="1" ht="16.5">
      <c r="A697" s="75"/>
      <c r="B697" s="75"/>
      <c r="C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</row>
    <row r="698" spans="1:18" s="112" customFormat="1" ht="16.5">
      <c r="A698" s="75"/>
      <c r="B698" s="75"/>
      <c r="C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</row>
    <row r="699" spans="1:18" s="112" customFormat="1" ht="16.5">
      <c r="A699" s="75"/>
      <c r="B699" s="75"/>
      <c r="C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</row>
    <row r="700" spans="1:18" s="112" customFormat="1" ht="16.5">
      <c r="A700" s="75"/>
      <c r="B700" s="75"/>
      <c r="C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</row>
    <row r="701" spans="1:18" s="112" customFormat="1" ht="16.5">
      <c r="A701" s="75"/>
      <c r="B701" s="75"/>
      <c r="C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</row>
    <row r="702" spans="1:18" s="112" customFormat="1" ht="16.5">
      <c r="A702" s="75"/>
      <c r="B702" s="75"/>
      <c r="C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</row>
    <row r="703" spans="1:18" s="112" customFormat="1" ht="16.5">
      <c r="A703" s="75"/>
      <c r="B703" s="75"/>
      <c r="C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</row>
    <row r="704" spans="1:18" s="112" customFormat="1" ht="16.5">
      <c r="A704" s="75"/>
      <c r="B704" s="75"/>
      <c r="C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</row>
    <row r="705" spans="1:18" s="112" customFormat="1" ht="16.5">
      <c r="A705" s="75"/>
      <c r="B705" s="75"/>
      <c r="C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</row>
    <row r="706" spans="1:18" s="112" customFormat="1" ht="16.5">
      <c r="A706" s="75"/>
      <c r="B706" s="75"/>
      <c r="C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</row>
    <row r="707" spans="1:18" s="112" customFormat="1" ht="16.5">
      <c r="A707" s="75"/>
      <c r="B707" s="75"/>
      <c r="C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</row>
    <row r="708" spans="1:18" s="112" customFormat="1" ht="16.5">
      <c r="A708" s="75"/>
      <c r="B708" s="75"/>
      <c r="C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</row>
    <row r="709" spans="1:18" s="112" customFormat="1" ht="16.5">
      <c r="A709" s="75"/>
      <c r="B709" s="75"/>
      <c r="C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</row>
    <row r="710" spans="1:18" s="112" customFormat="1" ht="16.5">
      <c r="A710" s="75"/>
      <c r="B710" s="75"/>
      <c r="C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</row>
    <row r="711" spans="1:18" s="112" customFormat="1" ht="16.5">
      <c r="A711" s="75"/>
      <c r="B711" s="75"/>
      <c r="C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</row>
  </sheetData>
  <sheetProtection/>
  <mergeCells count="29">
    <mergeCell ref="B48:C48"/>
    <mergeCell ref="A43:A48"/>
    <mergeCell ref="B28:C28"/>
    <mergeCell ref="A49:A59"/>
    <mergeCell ref="B59:C59"/>
    <mergeCell ref="B8:C8"/>
    <mergeCell ref="A9:A13"/>
    <mergeCell ref="B13:C13"/>
    <mergeCell ref="A14:A17"/>
    <mergeCell ref="B17:C17"/>
    <mergeCell ref="A60:A62"/>
    <mergeCell ref="B62:C62"/>
    <mergeCell ref="A26:A28"/>
    <mergeCell ref="H3:J3"/>
    <mergeCell ref="A63:C63"/>
    <mergeCell ref="A29:A36"/>
    <mergeCell ref="B36:C36"/>
    <mergeCell ref="A37:A42"/>
    <mergeCell ref="B42:C42"/>
    <mergeCell ref="A5:A8"/>
    <mergeCell ref="A18:A25"/>
    <mergeCell ref="B25:C25"/>
    <mergeCell ref="A1:I1"/>
    <mergeCell ref="A2:C2"/>
    <mergeCell ref="D2:J2"/>
    <mergeCell ref="B3:C3"/>
    <mergeCell ref="D3:F3"/>
    <mergeCell ref="G3:G4"/>
    <mergeCell ref="A3:A4"/>
  </mergeCells>
  <printOptions/>
  <pageMargins left="0.4330708661417323" right="0.4330708661417323" top="0.5511811023622047" bottom="0.35433070866141736" header="0.31496062992125984" footer="0.31496062992125984"/>
  <pageSetup fitToHeight="1" fitToWidth="1" horizontalDpi="600" verticalDpi="600" orientation="portrait" paperSize="8" scale="61" r:id="rId1"/>
  <headerFooter alignWithMargins="0">
    <oddFooter>&amp;L&amp;"Arial Unicode MS,Obyčejné"&amp;8Rozpočet na rok 2019&amp;R&amp;"Arial Unicode MS,Obyčejné"&amp;8&amp;D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709"/>
  <sheetViews>
    <sheetView zoomScaleSheetLayoutView="100" workbookViewId="0" topLeftCell="B1">
      <pane ySplit="4" topLeftCell="A5" activePane="bottomLeft" state="frozen"/>
      <selection pane="topLeft" activeCell="A1" sqref="A1"/>
      <selection pane="bottomLeft" activeCell="M5" sqref="M5"/>
    </sheetView>
  </sheetViews>
  <sheetFormatPr defaultColWidth="9.00390625" defaultRowHeight="12.75"/>
  <cols>
    <col min="1" max="1" width="14.625" style="75" customWidth="1"/>
    <col min="2" max="2" width="7.375" style="75" customWidth="1"/>
    <col min="3" max="3" width="38.00390625" style="75" customWidth="1"/>
    <col min="4" max="5" width="10.375" style="75" customWidth="1"/>
    <col min="6" max="6" width="7.875" style="75" customWidth="1"/>
    <col min="7" max="7" width="12.00390625" style="75" customWidth="1"/>
    <col min="8" max="9" width="11.125" style="112" customWidth="1"/>
    <col min="10" max="10" width="9.625" style="112" customWidth="1"/>
    <col min="11" max="11" width="12.125" style="75" customWidth="1"/>
    <col min="12" max="16384" width="9.125" style="75" customWidth="1"/>
  </cols>
  <sheetData>
    <row r="1" spans="1:11" ht="54.75" customHeight="1">
      <c r="A1" s="669" t="s">
        <v>114</v>
      </c>
      <c r="B1" s="670"/>
      <c r="C1" s="670"/>
      <c r="D1" s="670"/>
      <c r="E1" s="670"/>
      <c r="F1" s="670"/>
      <c r="G1" s="671"/>
      <c r="H1" s="671"/>
      <c r="I1" s="671"/>
      <c r="J1" s="671"/>
      <c r="K1" s="301" t="s">
        <v>256</v>
      </c>
    </row>
    <row r="2" spans="1:11" ht="30.75" customHeight="1">
      <c r="A2" s="648" t="s">
        <v>22</v>
      </c>
      <c r="B2" s="698" t="s">
        <v>23</v>
      </c>
      <c r="C2" s="699"/>
      <c r="D2" s="672" t="s">
        <v>110</v>
      </c>
      <c r="E2" s="673"/>
      <c r="F2" s="673"/>
      <c r="G2" s="674"/>
      <c r="H2" s="675" t="s">
        <v>113</v>
      </c>
      <c r="I2" s="676"/>
      <c r="J2" s="676"/>
      <c r="K2" s="677"/>
    </row>
    <row r="3" spans="1:11" ht="24.75" customHeight="1">
      <c r="A3" s="702"/>
      <c r="B3" s="700"/>
      <c r="C3" s="701"/>
      <c r="D3" s="678" t="s">
        <v>49</v>
      </c>
      <c r="E3" s="679"/>
      <c r="F3" s="680"/>
      <c r="G3" s="681" t="s">
        <v>14</v>
      </c>
      <c r="H3" s="683" t="s">
        <v>49</v>
      </c>
      <c r="I3" s="684"/>
      <c r="J3" s="685"/>
      <c r="K3" s="686" t="s">
        <v>14</v>
      </c>
    </row>
    <row r="4" spans="1:11" ht="24.75" customHeight="1" thickBot="1">
      <c r="A4" s="703"/>
      <c r="B4" s="313" t="s">
        <v>237</v>
      </c>
      <c r="C4" s="314" t="s">
        <v>25</v>
      </c>
      <c r="D4" s="315" t="s">
        <v>236</v>
      </c>
      <c r="E4" s="315" t="s">
        <v>204</v>
      </c>
      <c r="F4" s="316" t="s">
        <v>86</v>
      </c>
      <c r="G4" s="682"/>
      <c r="H4" s="315" t="s">
        <v>236</v>
      </c>
      <c r="I4" s="315" t="s">
        <v>204</v>
      </c>
      <c r="J4" s="317" t="s">
        <v>86</v>
      </c>
      <c r="K4" s="687"/>
    </row>
    <row r="5" spans="1:11" ht="17.25" customHeight="1">
      <c r="A5" s="664" t="s">
        <v>52</v>
      </c>
      <c r="B5" s="283" t="s">
        <v>60</v>
      </c>
      <c r="C5" s="310" t="s">
        <v>61</v>
      </c>
      <c r="D5" s="311">
        <v>300</v>
      </c>
      <c r="E5" s="291"/>
      <c r="F5" s="290"/>
      <c r="G5" s="312">
        <f>SUM(D5:F5)</f>
        <v>300</v>
      </c>
      <c r="H5" s="128">
        <v>235</v>
      </c>
      <c r="I5" s="129"/>
      <c r="J5" s="130"/>
      <c r="K5" s="153">
        <f>SUM(H5:J5)</f>
        <v>235</v>
      </c>
    </row>
    <row r="6" spans="1:11" ht="17.25" customHeight="1">
      <c r="A6" s="664"/>
      <c r="B6" s="122" t="s">
        <v>72</v>
      </c>
      <c r="C6" s="123" t="s">
        <v>81</v>
      </c>
      <c r="D6" s="124">
        <v>11145</v>
      </c>
      <c r="E6" s="125"/>
      <c r="F6" s="126"/>
      <c r="G6" s="127">
        <f>SUM(D6:F6)</f>
        <v>11145</v>
      </c>
      <c r="H6" s="128">
        <v>10580</v>
      </c>
      <c r="I6" s="129"/>
      <c r="J6" s="130"/>
      <c r="K6" s="131">
        <f>SUM(H6:J6)</f>
        <v>10580</v>
      </c>
    </row>
    <row r="7" spans="1:11" ht="17.25" customHeight="1">
      <c r="A7" s="664"/>
      <c r="B7" s="132" t="s">
        <v>95</v>
      </c>
      <c r="C7" s="133" t="s">
        <v>96</v>
      </c>
      <c r="D7" s="134">
        <v>300</v>
      </c>
      <c r="E7" s="135"/>
      <c r="F7" s="136"/>
      <c r="G7" s="137">
        <f>SUM(D7:E7)</f>
        <v>300</v>
      </c>
      <c r="H7" s="138">
        <v>175</v>
      </c>
      <c r="I7" s="139"/>
      <c r="J7" s="140"/>
      <c r="K7" s="141">
        <f>SUM(H7:I7)</f>
        <v>175</v>
      </c>
    </row>
    <row r="8" spans="1:11" ht="21" customHeight="1">
      <c r="A8" s="666"/>
      <c r="B8" s="691" t="s">
        <v>27</v>
      </c>
      <c r="C8" s="692"/>
      <c r="D8" s="142">
        <f aca="true" t="shared" si="0" ref="D8:I8">SUM(D5:D7)</f>
        <v>11745</v>
      </c>
      <c r="E8" s="143">
        <f t="shared" si="0"/>
        <v>0</v>
      </c>
      <c r="F8" s="144">
        <f t="shared" si="0"/>
        <v>0</v>
      </c>
      <c r="G8" s="145">
        <f t="shared" si="0"/>
        <v>11745</v>
      </c>
      <c r="H8" s="142">
        <f t="shared" si="0"/>
        <v>10990</v>
      </c>
      <c r="I8" s="146">
        <f t="shared" si="0"/>
        <v>0</v>
      </c>
      <c r="J8" s="143"/>
      <c r="K8" s="145">
        <f>SUM(K5:K7)</f>
        <v>10990</v>
      </c>
    </row>
    <row r="9" spans="1:11" ht="17.25" customHeight="1">
      <c r="A9" s="664" t="s">
        <v>122</v>
      </c>
      <c r="B9" s="147" t="s">
        <v>62</v>
      </c>
      <c r="C9" s="148" t="s">
        <v>61</v>
      </c>
      <c r="D9" s="149"/>
      <c r="E9" s="150">
        <v>14000</v>
      </c>
      <c r="F9" s="151"/>
      <c r="G9" s="152">
        <f>SUM(D9:F9)</f>
        <v>14000</v>
      </c>
      <c r="H9" s="468"/>
      <c r="I9" s="458">
        <v>306</v>
      </c>
      <c r="J9" s="459"/>
      <c r="K9" s="154">
        <f>SUM(H9:J9)</f>
        <v>306</v>
      </c>
    </row>
    <row r="10" spans="1:11" ht="17.25" customHeight="1">
      <c r="A10" s="693"/>
      <c r="B10" s="155" t="s">
        <v>82</v>
      </c>
      <c r="C10" s="156" t="s">
        <v>81</v>
      </c>
      <c r="D10" s="157">
        <v>902.5</v>
      </c>
      <c r="E10" s="158"/>
      <c r="F10" s="159"/>
      <c r="G10" s="160">
        <f>SUM(D10:F10)</f>
        <v>902.5</v>
      </c>
      <c r="H10" s="470"/>
      <c r="I10" s="462"/>
      <c r="J10" s="463"/>
      <c r="K10" s="154"/>
    </row>
    <row r="11" spans="1:11" ht="17.25" customHeight="1">
      <c r="A11" s="693"/>
      <c r="B11" s="155" t="s">
        <v>20</v>
      </c>
      <c r="C11" s="156" t="s">
        <v>79</v>
      </c>
      <c r="D11" s="161">
        <v>114174</v>
      </c>
      <c r="E11" s="162">
        <v>116561.7</v>
      </c>
      <c r="F11" s="163">
        <v>650</v>
      </c>
      <c r="G11" s="160">
        <f>SUM(D11:F11)</f>
        <v>231385.7</v>
      </c>
      <c r="H11" s="595">
        <v>117712</v>
      </c>
      <c r="I11" s="596">
        <v>127090.6</v>
      </c>
      <c r="J11" s="130">
        <v>650</v>
      </c>
      <c r="K11" s="164">
        <f>SUM(H11:J11)</f>
        <v>245452.6</v>
      </c>
    </row>
    <row r="12" spans="1:11" ht="17.25" customHeight="1">
      <c r="A12" s="693"/>
      <c r="B12" s="155" t="s">
        <v>20</v>
      </c>
      <c r="C12" s="156" t="s">
        <v>106</v>
      </c>
      <c r="D12" s="165"/>
      <c r="E12" s="166">
        <v>15000</v>
      </c>
      <c r="F12" s="167"/>
      <c r="G12" s="168">
        <f>SUM(E12)</f>
        <v>15000</v>
      </c>
      <c r="H12" s="138"/>
      <c r="I12" s="139">
        <v>12000</v>
      </c>
      <c r="J12" s="140"/>
      <c r="K12" s="168">
        <f>SUM(I12)</f>
        <v>12000</v>
      </c>
    </row>
    <row r="13" spans="1:11" ht="21" customHeight="1">
      <c r="A13" s="694"/>
      <c r="B13" s="667" t="s">
        <v>27</v>
      </c>
      <c r="C13" s="668"/>
      <c r="D13" s="169">
        <f aca="true" t="shared" si="1" ref="D13:J13">SUM(D9:D12)</f>
        <v>115076.5</v>
      </c>
      <c r="E13" s="170">
        <f t="shared" si="1"/>
        <v>145561.7</v>
      </c>
      <c r="F13" s="171">
        <f t="shared" si="1"/>
        <v>650</v>
      </c>
      <c r="G13" s="172">
        <f t="shared" si="1"/>
        <v>261288.2</v>
      </c>
      <c r="H13" s="169">
        <f t="shared" si="1"/>
        <v>117712</v>
      </c>
      <c r="I13" s="170">
        <f t="shared" si="1"/>
        <v>139396.6</v>
      </c>
      <c r="J13" s="171">
        <f t="shared" si="1"/>
        <v>650</v>
      </c>
      <c r="K13" s="172">
        <f>SUM(K9:K12)</f>
        <v>257758.6</v>
      </c>
    </row>
    <row r="14" spans="1:11" ht="17.25" customHeight="1">
      <c r="A14" s="663" t="s">
        <v>26</v>
      </c>
      <c r="B14" s="173" t="s">
        <v>63</v>
      </c>
      <c r="C14" s="174" t="s">
        <v>61</v>
      </c>
      <c r="D14" s="175"/>
      <c r="E14" s="176">
        <v>7750</v>
      </c>
      <c r="F14" s="177"/>
      <c r="G14" s="117">
        <f>SUM(E14)</f>
        <v>7750</v>
      </c>
      <c r="H14" s="118"/>
      <c r="I14" s="178">
        <v>3000</v>
      </c>
      <c r="J14" s="120"/>
      <c r="K14" s="121">
        <f>SUM(I14)</f>
        <v>3000</v>
      </c>
    </row>
    <row r="15" spans="1:11" ht="17.25" customHeight="1">
      <c r="A15" s="664"/>
      <c r="B15" s="155" t="s">
        <v>84</v>
      </c>
      <c r="C15" s="179" t="s">
        <v>81</v>
      </c>
      <c r="D15" s="180">
        <v>6928</v>
      </c>
      <c r="E15" s="158"/>
      <c r="F15" s="159"/>
      <c r="G15" s="153">
        <f aca="true" t="shared" si="2" ref="G15:G23">SUM(D15:F15)</f>
        <v>6928</v>
      </c>
      <c r="H15" s="128">
        <v>6895</v>
      </c>
      <c r="I15" s="181"/>
      <c r="J15" s="130"/>
      <c r="K15" s="131">
        <f>SUM(H15:J15)</f>
        <v>6895</v>
      </c>
    </row>
    <row r="16" spans="1:11" ht="17.25" customHeight="1">
      <c r="A16" s="665"/>
      <c r="B16" s="37" t="s">
        <v>21</v>
      </c>
      <c r="C16" s="111" t="s">
        <v>79</v>
      </c>
      <c r="D16" s="182">
        <v>5650</v>
      </c>
      <c r="E16" s="183"/>
      <c r="F16" s="184"/>
      <c r="G16" s="141">
        <f>SUM(D16:E16)</f>
        <v>5650</v>
      </c>
      <c r="H16" s="138">
        <v>5806.2</v>
      </c>
      <c r="I16" s="185">
        <v>750</v>
      </c>
      <c r="J16" s="140"/>
      <c r="K16" s="141">
        <f>SUM(H16:I16)</f>
        <v>6556.2</v>
      </c>
    </row>
    <row r="17" spans="1:11" ht="21" customHeight="1">
      <c r="A17" s="666"/>
      <c r="B17" s="667" t="s">
        <v>27</v>
      </c>
      <c r="C17" s="668"/>
      <c r="D17" s="169">
        <f>SUM(D14:D16)</f>
        <v>12578</v>
      </c>
      <c r="E17" s="170">
        <f>SUM(E14:E16)</f>
        <v>7750</v>
      </c>
      <c r="F17" s="171"/>
      <c r="G17" s="186">
        <f>SUM(G14:G16)</f>
        <v>20328</v>
      </c>
      <c r="H17" s="169">
        <f>SUM(H14:H16)</f>
        <v>12701.2</v>
      </c>
      <c r="I17" s="170">
        <f>SUM(I14:I16)</f>
        <v>3750</v>
      </c>
      <c r="J17" s="171"/>
      <c r="K17" s="186">
        <f>SUM(K14:K16)</f>
        <v>16451.2</v>
      </c>
    </row>
    <row r="18" spans="1:11" ht="18.75" customHeight="1" hidden="1">
      <c r="A18" s="664" t="s">
        <v>87</v>
      </c>
      <c r="B18" s="187" t="s">
        <v>88</v>
      </c>
      <c r="C18" s="188" t="s">
        <v>93</v>
      </c>
      <c r="D18" s="189"/>
      <c r="E18" s="190"/>
      <c r="F18" s="191"/>
      <c r="G18" s="41">
        <f>SUM(D18:F18)</f>
        <v>0</v>
      </c>
      <c r="H18" s="192"/>
      <c r="I18" s="193"/>
      <c r="J18" s="152"/>
      <c r="K18" s="194"/>
    </row>
    <row r="19" spans="1:11" ht="17.25" customHeight="1">
      <c r="A19" s="664"/>
      <c r="B19" s="187" t="s">
        <v>89</v>
      </c>
      <c r="C19" s="195" t="s">
        <v>61</v>
      </c>
      <c r="D19" s="196"/>
      <c r="E19" s="197">
        <v>122857.2</v>
      </c>
      <c r="F19" s="198"/>
      <c r="G19" s="199">
        <f>SUM(E19:F19)</f>
        <v>122857.2</v>
      </c>
      <c r="H19" s="196">
        <v>1030</v>
      </c>
      <c r="I19" s="200">
        <v>145771</v>
      </c>
      <c r="J19" s="201"/>
      <c r="K19" s="199">
        <f>SUM(H19:J19)</f>
        <v>146801</v>
      </c>
    </row>
    <row r="20" spans="1:11" ht="17.25" customHeight="1" hidden="1">
      <c r="A20" s="664"/>
      <c r="B20" s="187" t="s">
        <v>102</v>
      </c>
      <c r="C20" s="156" t="s">
        <v>100</v>
      </c>
      <c r="D20" s="196"/>
      <c r="E20" s="197"/>
      <c r="F20" s="202"/>
      <c r="G20" s="41">
        <f t="shared" si="2"/>
        <v>0</v>
      </c>
      <c r="H20" s="203"/>
      <c r="I20" s="204"/>
      <c r="J20" s="153"/>
      <c r="K20" s="41">
        <f>SUM(H20:J20)</f>
        <v>0</v>
      </c>
    </row>
    <row r="21" spans="1:11" ht="17.25" customHeight="1" hidden="1">
      <c r="A21" s="664"/>
      <c r="B21" s="187" t="s">
        <v>103</v>
      </c>
      <c r="C21" s="156" t="s">
        <v>195</v>
      </c>
      <c r="D21" s="196"/>
      <c r="E21" s="197"/>
      <c r="F21" s="191"/>
      <c r="G21" s="41">
        <f t="shared" si="2"/>
        <v>0</v>
      </c>
      <c r="H21" s="203"/>
      <c r="I21" s="204"/>
      <c r="J21" s="153"/>
      <c r="K21" s="41">
        <f>SUM(H21:J21)</f>
        <v>0</v>
      </c>
    </row>
    <row r="22" spans="1:11" ht="17.25" customHeight="1">
      <c r="A22" s="664"/>
      <c r="B22" s="187" t="s">
        <v>90</v>
      </c>
      <c r="C22" s="188" t="s">
        <v>120</v>
      </c>
      <c r="D22" s="205">
        <v>3458</v>
      </c>
      <c r="E22" s="206">
        <v>965</v>
      </c>
      <c r="F22" s="207">
        <v>3000</v>
      </c>
      <c r="G22" s="199">
        <f t="shared" si="2"/>
        <v>7423</v>
      </c>
      <c r="H22" s="128">
        <v>2920</v>
      </c>
      <c r="I22" s="181"/>
      <c r="J22" s="130">
        <v>7000</v>
      </c>
      <c r="K22" s="41">
        <f>SUM(H22:J22)</f>
        <v>9920</v>
      </c>
    </row>
    <row r="23" spans="1:11" ht="17.25" customHeight="1">
      <c r="A23" s="665"/>
      <c r="B23" s="208" t="s">
        <v>91</v>
      </c>
      <c r="C23" s="195" t="s">
        <v>97</v>
      </c>
      <c r="D23" s="209">
        <v>126900</v>
      </c>
      <c r="E23" s="210">
        <v>2800</v>
      </c>
      <c r="F23" s="211">
        <v>1200</v>
      </c>
      <c r="G23" s="199">
        <f t="shared" si="2"/>
        <v>130900</v>
      </c>
      <c r="H23" s="124">
        <v>142878.2</v>
      </c>
      <c r="I23" s="212">
        <v>2800</v>
      </c>
      <c r="J23" s="127">
        <v>1500</v>
      </c>
      <c r="K23" s="213">
        <f>SUM(H23:J23)</f>
        <v>147178.2</v>
      </c>
    </row>
    <row r="24" spans="1:11" ht="17.25" customHeight="1">
      <c r="A24" s="665"/>
      <c r="B24" s="37" t="s">
        <v>92</v>
      </c>
      <c r="C24" s="111" t="s">
        <v>79</v>
      </c>
      <c r="D24" s="214"/>
      <c r="E24" s="215">
        <v>29659.9</v>
      </c>
      <c r="F24" s="216"/>
      <c r="G24" s="41">
        <f>SUM(E24:F24)</f>
        <v>29659.9</v>
      </c>
      <c r="H24" s="138"/>
      <c r="I24" s="217">
        <v>19820</v>
      </c>
      <c r="J24" s="218"/>
      <c r="K24" s="219">
        <f>SUM(I24:J24)</f>
        <v>19820</v>
      </c>
    </row>
    <row r="25" spans="1:11" ht="21.75" customHeight="1">
      <c r="A25" s="666"/>
      <c r="B25" s="667" t="s">
        <v>27</v>
      </c>
      <c r="C25" s="668"/>
      <c r="D25" s="142">
        <f aca="true" t="shared" si="3" ref="D25:K25">SUM(D18:D24)</f>
        <v>130358</v>
      </c>
      <c r="E25" s="220">
        <f t="shared" si="3"/>
        <v>156282.1</v>
      </c>
      <c r="F25" s="221">
        <f t="shared" si="3"/>
        <v>4200</v>
      </c>
      <c r="G25" s="222">
        <f t="shared" si="3"/>
        <v>290840.10000000003</v>
      </c>
      <c r="H25" s="142">
        <f t="shared" si="3"/>
        <v>146828.2</v>
      </c>
      <c r="I25" s="223">
        <f t="shared" si="3"/>
        <v>168391</v>
      </c>
      <c r="J25" s="221">
        <f t="shared" si="3"/>
        <v>8500</v>
      </c>
      <c r="K25" s="222">
        <f t="shared" si="3"/>
        <v>323719.2</v>
      </c>
    </row>
    <row r="26" spans="1:11" ht="17.25" customHeight="1">
      <c r="A26" s="663" t="s">
        <v>29</v>
      </c>
      <c r="B26" s="31" t="s">
        <v>64</v>
      </c>
      <c r="C26" s="224" t="s">
        <v>61</v>
      </c>
      <c r="D26" s="118"/>
      <c r="E26" s="119">
        <v>41890</v>
      </c>
      <c r="F26" s="225"/>
      <c r="G26" s="226">
        <f>SUM(E26:F26)</f>
        <v>41890</v>
      </c>
      <c r="H26" s="118">
        <v>200</v>
      </c>
      <c r="I26" s="119">
        <v>11820</v>
      </c>
      <c r="J26" s="120"/>
      <c r="K26" s="226">
        <f>SUM(H26:J26)</f>
        <v>12020</v>
      </c>
    </row>
    <row r="27" spans="1:11" ht="17.25" customHeight="1">
      <c r="A27" s="665"/>
      <c r="B27" s="24" t="s">
        <v>28</v>
      </c>
      <c r="C27" s="22" t="s">
        <v>466</v>
      </c>
      <c r="D27" s="227">
        <v>34309</v>
      </c>
      <c r="E27" s="228"/>
      <c r="F27" s="229">
        <v>1500</v>
      </c>
      <c r="G27" s="141">
        <f>SUM(D27:F27)</f>
        <v>35809</v>
      </c>
      <c r="H27" s="138">
        <v>30155</v>
      </c>
      <c r="I27" s="139"/>
      <c r="J27" s="153">
        <v>1500</v>
      </c>
      <c r="K27" s="153">
        <f>SUM(H27:J27)</f>
        <v>31655</v>
      </c>
    </row>
    <row r="28" spans="1:11" ht="21" customHeight="1">
      <c r="A28" s="666"/>
      <c r="B28" s="667" t="s">
        <v>27</v>
      </c>
      <c r="C28" s="668"/>
      <c r="D28" s="142">
        <f>SUM(D26:D27)</f>
        <v>34309</v>
      </c>
      <c r="E28" s="230">
        <f>SUM(E26:E27)</f>
        <v>41890</v>
      </c>
      <c r="F28" s="171">
        <f>SUM(F27:F27)</f>
        <v>1500</v>
      </c>
      <c r="G28" s="186">
        <f>G26+G27</f>
        <v>77699</v>
      </c>
      <c r="H28" s="231">
        <f>SUM(H26:H27)</f>
        <v>30355</v>
      </c>
      <c r="I28" s="230">
        <f>SUM(I26:I27)</f>
        <v>11820</v>
      </c>
      <c r="J28" s="171">
        <f>SUM(J27:J27)</f>
        <v>1500</v>
      </c>
      <c r="K28" s="186">
        <f>K26+K27</f>
        <v>43675</v>
      </c>
    </row>
    <row r="29" spans="1:11" ht="18" customHeight="1">
      <c r="A29" s="664" t="s">
        <v>53</v>
      </c>
      <c r="B29" s="147" t="s">
        <v>54</v>
      </c>
      <c r="C29" s="232" t="s">
        <v>107</v>
      </c>
      <c r="D29" s="233">
        <v>630</v>
      </c>
      <c r="E29" s="234"/>
      <c r="F29" s="235"/>
      <c r="G29" s="168">
        <f>SUM(D29:F29)</f>
        <v>630</v>
      </c>
      <c r="H29" s="204">
        <v>630</v>
      </c>
      <c r="I29" s="236"/>
      <c r="J29" s="153"/>
      <c r="K29" s="153">
        <f aca="true" t="shared" si="4" ref="K29:K35">SUM(H29:J29)</f>
        <v>630</v>
      </c>
    </row>
    <row r="30" spans="1:11" ht="18" customHeight="1">
      <c r="A30" s="664"/>
      <c r="B30" s="155" t="s">
        <v>124</v>
      </c>
      <c r="C30" s="156" t="s">
        <v>125</v>
      </c>
      <c r="D30" s="237"/>
      <c r="E30" s="238"/>
      <c r="F30" s="239"/>
      <c r="G30" s="240"/>
      <c r="H30" s="241">
        <v>10084</v>
      </c>
      <c r="I30" s="242"/>
      <c r="J30" s="243"/>
      <c r="K30" s="244">
        <f t="shared" si="4"/>
        <v>10084</v>
      </c>
    </row>
    <row r="31" spans="1:11" ht="18" customHeight="1">
      <c r="A31" s="664"/>
      <c r="B31" s="155" t="s">
        <v>65</v>
      </c>
      <c r="C31" s="156" t="s">
        <v>61</v>
      </c>
      <c r="D31" s="245"/>
      <c r="E31" s="246">
        <v>3000</v>
      </c>
      <c r="F31" s="247"/>
      <c r="G31" s="164">
        <f>SUM(D31:F31)</f>
        <v>3000</v>
      </c>
      <c r="H31" s="241"/>
      <c r="I31" s="242">
        <v>554</v>
      </c>
      <c r="J31" s="243"/>
      <c r="K31" s="244">
        <f t="shared" si="4"/>
        <v>554</v>
      </c>
    </row>
    <row r="32" spans="1:11" ht="18" customHeight="1">
      <c r="A32" s="664"/>
      <c r="B32" s="155" t="s">
        <v>98</v>
      </c>
      <c r="C32" s="179" t="s">
        <v>81</v>
      </c>
      <c r="D32" s="248">
        <v>70</v>
      </c>
      <c r="E32" s="249"/>
      <c r="F32" s="247"/>
      <c r="G32" s="160">
        <f>SUM(D32:F32)</f>
        <v>70</v>
      </c>
      <c r="H32" s="241">
        <v>70</v>
      </c>
      <c r="I32" s="242"/>
      <c r="J32" s="243"/>
      <c r="K32" s="244">
        <f t="shared" si="4"/>
        <v>70</v>
      </c>
    </row>
    <row r="33" spans="1:11" ht="18" customHeight="1">
      <c r="A33" s="665"/>
      <c r="B33" s="155" t="s">
        <v>55</v>
      </c>
      <c r="C33" s="156" t="s">
        <v>120</v>
      </c>
      <c r="D33" s="250">
        <v>33878</v>
      </c>
      <c r="E33" s="249">
        <v>200</v>
      </c>
      <c r="F33" s="251">
        <v>2800</v>
      </c>
      <c r="G33" s="160">
        <f>SUM(D33:F33)</f>
        <v>36878</v>
      </c>
      <c r="H33" s="252">
        <v>26331</v>
      </c>
      <c r="I33" s="253">
        <v>150</v>
      </c>
      <c r="J33" s="254">
        <v>4200</v>
      </c>
      <c r="K33" s="160">
        <f t="shared" si="4"/>
        <v>30681</v>
      </c>
    </row>
    <row r="34" spans="1:11" ht="18" customHeight="1">
      <c r="A34" s="665"/>
      <c r="B34" s="155" t="s">
        <v>58</v>
      </c>
      <c r="C34" s="22" t="s">
        <v>466</v>
      </c>
      <c r="D34" s="255">
        <v>410</v>
      </c>
      <c r="E34" s="256"/>
      <c r="F34" s="257"/>
      <c r="G34" s="258">
        <f>SUM(D34:F34)</f>
        <v>410</v>
      </c>
      <c r="H34" s="124">
        <v>410</v>
      </c>
      <c r="I34" s="259"/>
      <c r="J34" s="127"/>
      <c r="K34" s="153">
        <f t="shared" si="4"/>
        <v>410</v>
      </c>
    </row>
    <row r="35" spans="1:11" ht="18" customHeight="1">
      <c r="A35" s="665"/>
      <c r="B35" s="155" t="s">
        <v>194</v>
      </c>
      <c r="C35" s="111" t="s">
        <v>79</v>
      </c>
      <c r="D35" s="302"/>
      <c r="E35" s="303"/>
      <c r="F35" s="304"/>
      <c r="G35" s="168"/>
      <c r="H35" s="138">
        <v>6380.6</v>
      </c>
      <c r="I35" s="139"/>
      <c r="J35" s="153"/>
      <c r="K35" s="141">
        <f t="shared" si="4"/>
        <v>6380.6</v>
      </c>
    </row>
    <row r="36" spans="1:11" ht="21" customHeight="1">
      <c r="A36" s="666"/>
      <c r="B36" s="667" t="s">
        <v>27</v>
      </c>
      <c r="C36" s="668"/>
      <c r="D36" s="169">
        <f aca="true" t="shared" si="5" ref="D36:K36">SUM(D29:D35)</f>
        <v>34988</v>
      </c>
      <c r="E36" s="170">
        <f t="shared" si="5"/>
        <v>3200</v>
      </c>
      <c r="F36" s="171">
        <f t="shared" si="5"/>
        <v>2800</v>
      </c>
      <c r="G36" s="186">
        <f t="shared" si="5"/>
        <v>40988</v>
      </c>
      <c r="H36" s="169">
        <f t="shared" si="5"/>
        <v>43905.6</v>
      </c>
      <c r="I36" s="170">
        <f t="shared" si="5"/>
        <v>704</v>
      </c>
      <c r="J36" s="171">
        <f t="shared" si="5"/>
        <v>4200</v>
      </c>
      <c r="K36" s="186">
        <f t="shared" si="5"/>
        <v>48809.6</v>
      </c>
    </row>
    <row r="37" spans="1:11" ht="17.25" customHeight="1">
      <c r="A37" s="663" t="s">
        <v>30</v>
      </c>
      <c r="B37" s="113" t="s">
        <v>116</v>
      </c>
      <c r="C37" s="114" t="s">
        <v>196</v>
      </c>
      <c r="D37" s="118">
        <v>18929</v>
      </c>
      <c r="E37" s="260"/>
      <c r="F37" s="261"/>
      <c r="G37" s="262">
        <f>SUM(D37:F37)</f>
        <v>18929</v>
      </c>
      <c r="H37" s="118">
        <v>19350</v>
      </c>
      <c r="I37" s="260"/>
      <c r="J37" s="261"/>
      <c r="K37" s="262">
        <f>SUM(H37:J37)</f>
        <v>19350</v>
      </c>
    </row>
    <row r="38" spans="1:11" ht="17.25" customHeight="1">
      <c r="A38" s="704"/>
      <c r="B38" s="263" t="s">
        <v>77</v>
      </c>
      <c r="C38" s="22" t="s">
        <v>61</v>
      </c>
      <c r="D38" s="203"/>
      <c r="E38" s="264">
        <v>2500</v>
      </c>
      <c r="F38" s="153"/>
      <c r="G38" s="265">
        <f aca="true" t="shared" si="6" ref="G38:G46">SUM(D38:F38)</f>
        <v>2500</v>
      </c>
      <c r="H38" s="124"/>
      <c r="I38" s="259">
        <v>1500</v>
      </c>
      <c r="J38" s="127"/>
      <c r="K38" s="265">
        <f>SUM(H38:J38)</f>
        <v>1500</v>
      </c>
    </row>
    <row r="39" spans="1:11" ht="17.25" customHeight="1">
      <c r="A39" s="704"/>
      <c r="B39" s="24" t="s">
        <v>101</v>
      </c>
      <c r="C39" s="23" t="s">
        <v>466</v>
      </c>
      <c r="D39" s="212">
        <v>1450</v>
      </c>
      <c r="E39" s="270"/>
      <c r="F39" s="271">
        <v>200</v>
      </c>
      <c r="G39" s="265">
        <f t="shared" si="6"/>
        <v>1650</v>
      </c>
      <c r="H39" s="128">
        <v>1450</v>
      </c>
      <c r="I39" s="129"/>
      <c r="J39" s="130">
        <v>200</v>
      </c>
      <c r="K39" s="265">
        <f aca="true" t="shared" si="7" ref="K39:K46">SUM(H39:J39)</f>
        <v>1650</v>
      </c>
    </row>
    <row r="40" spans="1:11" ht="17.25" customHeight="1">
      <c r="A40" s="704"/>
      <c r="B40" s="132" t="s">
        <v>57</v>
      </c>
      <c r="C40" s="272" t="s">
        <v>79</v>
      </c>
      <c r="D40" s="227"/>
      <c r="E40" s="228">
        <v>19117.2</v>
      </c>
      <c r="F40" s="273"/>
      <c r="G40" s="274">
        <f t="shared" si="6"/>
        <v>19117.2</v>
      </c>
      <c r="H40" s="138">
        <v>0</v>
      </c>
      <c r="I40" s="139"/>
      <c r="J40" s="153"/>
      <c r="K40" s="274">
        <f t="shared" si="7"/>
        <v>0</v>
      </c>
    </row>
    <row r="41" spans="1:11" ht="21" customHeight="1">
      <c r="A41" s="705"/>
      <c r="B41" s="667" t="s">
        <v>27</v>
      </c>
      <c r="C41" s="668"/>
      <c r="D41" s="275">
        <f>SUM(D37:D40)</f>
        <v>20379</v>
      </c>
      <c r="E41" s="276">
        <f>SUM(E38:E40)</f>
        <v>21617.2</v>
      </c>
      <c r="F41" s="277">
        <f>SUM(F38:F40)</f>
        <v>200</v>
      </c>
      <c r="G41" s="186">
        <f t="shared" si="6"/>
        <v>42196.2</v>
      </c>
      <c r="H41" s="275">
        <f>SUM(H37:H40)</f>
        <v>20800</v>
      </c>
      <c r="I41" s="276">
        <f>SUM(I38:I40)</f>
        <v>1500</v>
      </c>
      <c r="J41" s="277">
        <f>SUM(J38:J40)</f>
        <v>200</v>
      </c>
      <c r="K41" s="186">
        <f t="shared" si="7"/>
        <v>22500</v>
      </c>
    </row>
    <row r="42" spans="1:11" ht="17.25" customHeight="1">
      <c r="A42" s="695" t="s">
        <v>123</v>
      </c>
      <c r="B42" s="278" t="s">
        <v>66</v>
      </c>
      <c r="C42" s="156" t="s">
        <v>61</v>
      </c>
      <c r="D42" s="468">
        <v>9507</v>
      </c>
      <c r="E42" s="515">
        <v>35150</v>
      </c>
      <c r="F42" s="459"/>
      <c r="G42" s="117">
        <f t="shared" si="6"/>
        <v>44657</v>
      </c>
      <c r="H42" s="457">
        <v>10307</v>
      </c>
      <c r="I42" s="598">
        <v>74983</v>
      </c>
      <c r="J42" s="120"/>
      <c r="K42" s="266">
        <f t="shared" si="7"/>
        <v>85290</v>
      </c>
    </row>
    <row r="43" spans="1:11" ht="17.25" customHeight="1">
      <c r="A43" s="665"/>
      <c r="B43" s="122" t="s">
        <v>31</v>
      </c>
      <c r="C43" s="293" t="s">
        <v>467</v>
      </c>
      <c r="D43" s="603">
        <v>500</v>
      </c>
      <c r="E43" s="604"/>
      <c r="F43" s="605"/>
      <c r="G43" s="606">
        <f t="shared" si="6"/>
        <v>500</v>
      </c>
      <c r="H43" s="612">
        <v>800</v>
      </c>
      <c r="I43" s="609"/>
      <c r="J43" s="127"/>
      <c r="K43" s="131">
        <f t="shared" si="7"/>
        <v>800</v>
      </c>
    </row>
    <row r="44" spans="1:11" ht="17.25" customHeight="1">
      <c r="A44" s="665"/>
      <c r="B44" s="122" t="s">
        <v>119</v>
      </c>
      <c r="C44" s="23" t="s">
        <v>120</v>
      </c>
      <c r="D44" s="614"/>
      <c r="E44" s="599"/>
      <c r="F44" s="597"/>
      <c r="G44" s="153"/>
      <c r="H44" s="612">
        <v>1200</v>
      </c>
      <c r="I44" s="610"/>
      <c r="J44" s="127"/>
      <c r="K44" s="131">
        <f>SUM(H44:J44)</f>
        <v>1200</v>
      </c>
    </row>
    <row r="45" spans="1:11" ht="17.25" customHeight="1">
      <c r="A45" s="665"/>
      <c r="B45" s="122" t="s">
        <v>32</v>
      </c>
      <c r="C45" s="148" t="s">
        <v>79</v>
      </c>
      <c r="D45" s="601">
        <v>250</v>
      </c>
      <c r="E45" s="599"/>
      <c r="F45" s="597"/>
      <c r="G45" s="607">
        <f t="shared" si="6"/>
        <v>250</v>
      </c>
      <c r="H45" s="612">
        <v>250</v>
      </c>
      <c r="I45" s="609"/>
      <c r="J45" s="127"/>
      <c r="K45" s="160">
        <f t="shared" si="7"/>
        <v>250</v>
      </c>
    </row>
    <row r="46" spans="1:11" ht="17.25" customHeight="1">
      <c r="A46" s="665"/>
      <c r="B46" s="24" t="s">
        <v>99</v>
      </c>
      <c r="C46" s="272" t="s">
        <v>96</v>
      </c>
      <c r="D46" s="602">
        <v>3000</v>
      </c>
      <c r="E46" s="600">
        <v>3050</v>
      </c>
      <c r="F46" s="273"/>
      <c r="G46" s="608">
        <f t="shared" si="6"/>
        <v>6050</v>
      </c>
      <c r="H46" s="474">
        <v>3500</v>
      </c>
      <c r="I46" s="611">
        <v>2800</v>
      </c>
      <c r="J46" s="153"/>
      <c r="K46" s="141">
        <f t="shared" si="7"/>
        <v>6300</v>
      </c>
    </row>
    <row r="47" spans="1:11" ht="21" customHeight="1">
      <c r="A47" s="666"/>
      <c r="B47" s="667" t="s">
        <v>27</v>
      </c>
      <c r="C47" s="668"/>
      <c r="D47" s="169">
        <f>SUM(D42:D46)</f>
        <v>13257</v>
      </c>
      <c r="E47" s="170">
        <f>SUM(E42:E46)</f>
        <v>38200</v>
      </c>
      <c r="F47" s="171"/>
      <c r="G47" s="186">
        <f>SUM(G42:G46)</f>
        <v>51457</v>
      </c>
      <c r="H47" s="466">
        <f>SUM(H42:H46)</f>
        <v>16057</v>
      </c>
      <c r="I47" s="143">
        <f>SUM(I42:I46)</f>
        <v>77783</v>
      </c>
      <c r="J47" s="613"/>
      <c r="K47" s="186">
        <f>SUM(K42:K46)</f>
        <v>93840</v>
      </c>
    </row>
    <row r="48" spans="1:11" ht="17.25" customHeight="1">
      <c r="A48" s="664" t="s">
        <v>56</v>
      </c>
      <c r="B48" s="283" t="s">
        <v>33</v>
      </c>
      <c r="C48" s="148" t="s">
        <v>34</v>
      </c>
      <c r="D48" s="284">
        <v>285</v>
      </c>
      <c r="E48" s="115"/>
      <c r="F48" s="116"/>
      <c r="G48" s="153">
        <f>SUM(D48:F48)</f>
        <v>285</v>
      </c>
      <c r="H48" s="118">
        <v>285</v>
      </c>
      <c r="I48" s="119"/>
      <c r="J48" s="120"/>
      <c r="K48" s="153">
        <f>SUM(H48:J48)</f>
        <v>285</v>
      </c>
    </row>
    <row r="49" spans="1:11" ht="17.25" customHeight="1">
      <c r="A49" s="664"/>
      <c r="B49" s="122" t="s">
        <v>71</v>
      </c>
      <c r="C49" s="156" t="s">
        <v>196</v>
      </c>
      <c r="D49" s="165">
        <v>1810</v>
      </c>
      <c r="E49" s="234"/>
      <c r="F49" s="235"/>
      <c r="G49" s="258">
        <f>SUM(D49:F49)</f>
        <v>1810</v>
      </c>
      <c r="H49" s="203">
        <v>1810</v>
      </c>
      <c r="I49" s="264"/>
      <c r="J49" s="153"/>
      <c r="K49" s="258">
        <f>SUM(H49:J49)</f>
        <v>1810</v>
      </c>
    </row>
    <row r="50" spans="1:11" ht="17.25" customHeight="1">
      <c r="A50" s="693"/>
      <c r="B50" s="122" t="s">
        <v>67</v>
      </c>
      <c r="C50" s="156" t="s">
        <v>61</v>
      </c>
      <c r="D50" s="161">
        <v>13538</v>
      </c>
      <c r="E50" s="162">
        <v>16500</v>
      </c>
      <c r="F50" s="247"/>
      <c r="G50" s="131">
        <f>SUM(D50:F50)</f>
        <v>30038</v>
      </c>
      <c r="H50" s="124">
        <v>7038</v>
      </c>
      <c r="I50" s="259">
        <v>11500</v>
      </c>
      <c r="J50" s="127"/>
      <c r="K50" s="131">
        <f aca="true" t="shared" si="8" ref="K50:K57">SUM(H50:J50)</f>
        <v>18538</v>
      </c>
    </row>
    <row r="51" spans="1:11" ht="17.25" customHeight="1">
      <c r="A51" s="693"/>
      <c r="B51" s="122" t="s">
        <v>117</v>
      </c>
      <c r="C51" s="156" t="s">
        <v>196</v>
      </c>
      <c r="D51" s="288">
        <v>35551</v>
      </c>
      <c r="E51" s="289">
        <v>7750</v>
      </c>
      <c r="F51" s="290"/>
      <c r="G51" s="131">
        <f>SUM(D51:F51)</f>
        <v>43301</v>
      </c>
      <c r="H51" s="128">
        <v>37930</v>
      </c>
      <c r="I51" s="129">
        <v>2800</v>
      </c>
      <c r="J51" s="130"/>
      <c r="K51" s="131">
        <f>SUM(H51:J51)</f>
        <v>40730</v>
      </c>
    </row>
    <row r="52" spans="1:11" ht="17.25" customHeight="1">
      <c r="A52" s="693"/>
      <c r="B52" s="122" t="s">
        <v>94</v>
      </c>
      <c r="C52" s="156" t="s">
        <v>100</v>
      </c>
      <c r="D52" s="288">
        <v>9339</v>
      </c>
      <c r="E52" s="289"/>
      <c r="F52" s="290"/>
      <c r="G52" s="160">
        <f aca="true" t="shared" si="9" ref="G52:G59">SUM(D52:F52)</f>
        <v>9339</v>
      </c>
      <c r="H52" s="128">
        <v>8549.2</v>
      </c>
      <c r="I52" s="129"/>
      <c r="J52" s="130"/>
      <c r="K52" s="131">
        <f t="shared" si="8"/>
        <v>8549.2</v>
      </c>
    </row>
    <row r="53" spans="1:11" ht="17.25" customHeight="1">
      <c r="A53" s="693"/>
      <c r="B53" s="122" t="s">
        <v>35</v>
      </c>
      <c r="C53" s="156" t="s">
        <v>121</v>
      </c>
      <c r="D53" s="288">
        <v>28128.7</v>
      </c>
      <c r="E53" s="289">
        <v>14600</v>
      </c>
      <c r="F53" s="290"/>
      <c r="G53" s="153">
        <f t="shared" si="9"/>
        <v>42728.7</v>
      </c>
      <c r="H53" s="128">
        <v>30352.9</v>
      </c>
      <c r="I53" s="129">
        <v>10550</v>
      </c>
      <c r="J53" s="130"/>
      <c r="K53" s="160">
        <f t="shared" si="8"/>
        <v>40902.9</v>
      </c>
    </row>
    <row r="54" spans="1:11" ht="17.25" customHeight="1">
      <c r="A54" s="693"/>
      <c r="B54" s="122" t="s">
        <v>17</v>
      </c>
      <c r="C54" s="156" t="s">
        <v>195</v>
      </c>
      <c r="D54" s="288">
        <v>220908</v>
      </c>
      <c r="E54" s="291"/>
      <c r="F54" s="290"/>
      <c r="G54" s="160">
        <f t="shared" si="9"/>
        <v>220908</v>
      </c>
      <c r="H54" s="128">
        <v>228159</v>
      </c>
      <c r="I54" s="129"/>
      <c r="J54" s="130"/>
      <c r="K54" s="258">
        <f t="shared" si="8"/>
        <v>228159</v>
      </c>
    </row>
    <row r="55" spans="1:11" ht="17.25" customHeight="1">
      <c r="A55" s="693"/>
      <c r="B55" s="122" t="s">
        <v>111</v>
      </c>
      <c r="C55" s="156" t="s">
        <v>197</v>
      </c>
      <c r="D55" s="288">
        <v>6537.3</v>
      </c>
      <c r="E55" s="291"/>
      <c r="F55" s="290"/>
      <c r="G55" s="153">
        <f t="shared" si="9"/>
        <v>6537.3</v>
      </c>
      <c r="H55" s="128">
        <v>9310</v>
      </c>
      <c r="I55" s="129"/>
      <c r="J55" s="130"/>
      <c r="K55" s="153">
        <f t="shared" si="8"/>
        <v>9310</v>
      </c>
    </row>
    <row r="56" spans="1:11" ht="17.25" customHeight="1">
      <c r="A56" s="693"/>
      <c r="B56" s="292" t="s">
        <v>36</v>
      </c>
      <c r="C56" s="293" t="s">
        <v>120</v>
      </c>
      <c r="D56" s="280">
        <v>11593</v>
      </c>
      <c r="E56" s="281"/>
      <c r="F56" s="282">
        <v>300</v>
      </c>
      <c r="G56" s="141">
        <f t="shared" si="9"/>
        <v>11893</v>
      </c>
      <c r="H56" s="138">
        <v>5755</v>
      </c>
      <c r="I56" s="139"/>
      <c r="J56" s="153">
        <v>300</v>
      </c>
      <c r="K56" s="141">
        <f t="shared" si="8"/>
        <v>6055</v>
      </c>
    </row>
    <row r="57" spans="1:11" ht="21" customHeight="1">
      <c r="A57" s="694"/>
      <c r="B57" s="667" t="s">
        <v>27</v>
      </c>
      <c r="C57" s="668"/>
      <c r="D57" s="169">
        <f>SUM(D48:D56)</f>
        <v>327690</v>
      </c>
      <c r="E57" s="170">
        <f>SUM(E48:E56)</f>
        <v>38850</v>
      </c>
      <c r="F57" s="170">
        <f>SUM(F48:F56)</f>
        <v>300</v>
      </c>
      <c r="G57" s="294">
        <f t="shared" si="9"/>
        <v>366840</v>
      </c>
      <c r="H57" s="169">
        <f>SUM(H48:H56)</f>
        <v>329189.1</v>
      </c>
      <c r="I57" s="170">
        <f>SUM(I48:I56)</f>
        <v>24850</v>
      </c>
      <c r="J57" s="170">
        <f>SUM(J48:J56)</f>
        <v>300</v>
      </c>
      <c r="K57" s="294">
        <f t="shared" si="8"/>
        <v>354339.1</v>
      </c>
    </row>
    <row r="58" spans="1:11" ht="17.25" customHeight="1">
      <c r="A58" s="663" t="s">
        <v>38</v>
      </c>
      <c r="B58" s="113" t="s">
        <v>37</v>
      </c>
      <c r="C58" s="305" t="s">
        <v>34</v>
      </c>
      <c r="D58" s="284">
        <v>3120</v>
      </c>
      <c r="E58" s="279"/>
      <c r="F58" s="295"/>
      <c r="G58" s="117">
        <f t="shared" si="9"/>
        <v>3120</v>
      </c>
      <c r="H58" s="118">
        <v>3120</v>
      </c>
      <c r="I58" s="119"/>
      <c r="J58" s="120"/>
      <c r="K58" s="85">
        <f>SUM(H58:J58)</f>
        <v>3120</v>
      </c>
    </row>
    <row r="59" spans="1:11" ht="17.25" customHeight="1">
      <c r="A59" s="664"/>
      <c r="B59" s="132" t="s">
        <v>118</v>
      </c>
      <c r="C59" s="296" t="s">
        <v>196</v>
      </c>
      <c r="D59" s="297">
        <v>350</v>
      </c>
      <c r="E59" s="298"/>
      <c r="F59" s="299"/>
      <c r="G59" s="141">
        <f t="shared" si="9"/>
        <v>350</v>
      </c>
      <c r="H59" s="134">
        <v>350</v>
      </c>
      <c r="I59" s="300"/>
      <c r="J59" s="218"/>
      <c r="K59" s="106">
        <f>SUM(H59:J59)</f>
        <v>350</v>
      </c>
    </row>
    <row r="60" spans="1:11" ht="21" customHeight="1" thickBot="1">
      <c r="A60" s="688"/>
      <c r="B60" s="689" t="s">
        <v>27</v>
      </c>
      <c r="C60" s="690"/>
      <c r="D60" s="306">
        <f>SUM(D58:D59)</f>
        <v>3470</v>
      </c>
      <c r="E60" s="307"/>
      <c r="F60" s="308"/>
      <c r="G60" s="309">
        <f>SUM(G58:G59)</f>
        <v>3470</v>
      </c>
      <c r="H60" s="306">
        <f>SUM(H58:H59)</f>
        <v>3470</v>
      </c>
      <c r="I60" s="307"/>
      <c r="J60" s="308"/>
      <c r="K60" s="309">
        <f>SUM(K58:K59)</f>
        <v>3470</v>
      </c>
    </row>
    <row r="61" spans="1:14" ht="42.75" customHeight="1">
      <c r="A61" s="696" t="s">
        <v>39</v>
      </c>
      <c r="B61" s="697"/>
      <c r="C61" s="697"/>
      <c r="D61" s="318">
        <f>D8+D13+D17+D25+D28+D36+D41+D47+D57+D60</f>
        <v>703850.5</v>
      </c>
      <c r="E61" s="319">
        <f>E8+E13+E17+E25+E28+E36+E41+E47+E57+E60</f>
        <v>453351.00000000006</v>
      </c>
      <c r="F61" s="320">
        <f>F8+F13+F17+F25+F28+F36+F41+F47+F57+F60</f>
        <v>9650</v>
      </c>
      <c r="G61" s="321">
        <f>SUM(D61:F61)</f>
        <v>1166851.5</v>
      </c>
      <c r="H61" s="318">
        <f>H8+H13+H17+H25+H28+H36+H41+H47+H57+H60</f>
        <v>732008.1</v>
      </c>
      <c r="I61" s="319">
        <f>I8+I13+I17+I25+I28+I36+I41+I47+I57+I60</f>
        <v>428194.6</v>
      </c>
      <c r="J61" s="322">
        <f>J8+J13+J17+J25+J28+J36+J41+J47+J57+J60</f>
        <v>15350</v>
      </c>
      <c r="K61" s="321">
        <f>K8+K13+K17+K25+K28+K36+K41+K47+K57+K60</f>
        <v>1175552.7</v>
      </c>
      <c r="N61" s="107"/>
    </row>
    <row r="62" spans="1:11" ht="15" customHeight="1">
      <c r="A62" s="108"/>
      <c r="B62" s="105"/>
      <c r="C62" s="104"/>
      <c r="D62" s="105"/>
      <c r="E62" s="105"/>
      <c r="F62" s="110"/>
      <c r="G62" s="110"/>
      <c r="H62" s="109"/>
      <c r="I62" s="109"/>
      <c r="J62" s="109"/>
      <c r="K62" s="104"/>
    </row>
    <row r="63" spans="1:11" ht="15" customHeight="1">
      <c r="A63" s="108"/>
      <c r="B63" s="105"/>
      <c r="C63" s="104"/>
      <c r="D63" s="105"/>
      <c r="E63" s="105"/>
      <c r="F63" s="105"/>
      <c r="G63" s="65"/>
      <c r="H63" s="109"/>
      <c r="I63" s="109"/>
      <c r="J63" s="109"/>
      <c r="K63" s="104"/>
    </row>
    <row r="64" spans="1:11" ht="15" customHeight="1">
      <c r="A64" s="108"/>
      <c r="B64" s="105"/>
      <c r="C64" s="104"/>
      <c r="D64" s="105"/>
      <c r="E64" s="105"/>
      <c r="F64" s="105"/>
      <c r="G64" s="65"/>
      <c r="H64" s="109"/>
      <c r="I64" s="109"/>
      <c r="J64" s="109"/>
      <c r="K64" s="104"/>
    </row>
    <row r="65" spans="1:11" ht="15" customHeight="1">
      <c r="A65" s="108"/>
      <c r="B65" s="105"/>
      <c r="C65" s="104"/>
      <c r="D65" s="105"/>
      <c r="E65" s="105"/>
      <c r="F65" s="105"/>
      <c r="G65" s="65"/>
      <c r="H65" s="109"/>
      <c r="I65" s="109"/>
      <c r="J65" s="109"/>
      <c r="K65" s="104"/>
    </row>
    <row r="66" spans="1:11" ht="15" customHeight="1">
      <c r="A66" s="108"/>
      <c r="B66" s="105"/>
      <c r="C66" s="104"/>
      <c r="D66" s="105"/>
      <c r="E66" s="105"/>
      <c r="F66" s="105"/>
      <c r="G66" s="65"/>
      <c r="H66" s="109"/>
      <c r="I66" s="109"/>
      <c r="J66" s="109"/>
      <c r="K66" s="104"/>
    </row>
    <row r="67" spans="1:11" ht="15" customHeight="1">
      <c r="A67" s="108"/>
      <c r="B67" s="105"/>
      <c r="C67" s="104"/>
      <c r="D67" s="105"/>
      <c r="E67" s="105"/>
      <c r="F67" s="105"/>
      <c r="G67" s="65"/>
      <c r="H67" s="109"/>
      <c r="I67" s="109"/>
      <c r="J67" s="109"/>
      <c r="K67" s="104"/>
    </row>
    <row r="68" spans="1:11" ht="15" customHeight="1">
      <c r="A68" s="108"/>
      <c r="B68" s="105"/>
      <c r="C68" s="104"/>
      <c r="D68" s="105"/>
      <c r="E68" s="105"/>
      <c r="F68" s="105"/>
      <c r="G68" s="65"/>
      <c r="H68" s="109"/>
      <c r="I68" s="109"/>
      <c r="J68" s="109"/>
      <c r="K68" s="104"/>
    </row>
    <row r="69" spans="1:11" ht="15" customHeight="1">
      <c r="A69" s="108"/>
      <c r="B69" s="105"/>
      <c r="C69" s="104"/>
      <c r="D69" s="105"/>
      <c r="E69" s="105"/>
      <c r="F69" s="105"/>
      <c r="G69" s="65"/>
      <c r="H69" s="109"/>
      <c r="I69" s="109"/>
      <c r="J69" s="109"/>
      <c r="K69" s="104"/>
    </row>
    <row r="70" spans="1:11" ht="15" customHeight="1">
      <c r="A70" s="108"/>
      <c r="B70" s="105"/>
      <c r="C70" s="104"/>
      <c r="D70" s="105"/>
      <c r="E70" s="105"/>
      <c r="F70" s="105"/>
      <c r="G70" s="65"/>
      <c r="H70" s="109"/>
      <c r="I70" s="109"/>
      <c r="J70" s="109"/>
      <c r="K70" s="104"/>
    </row>
    <row r="71" spans="1:11" ht="15" customHeight="1">
      <c r="A71" s="108"/>
      <c r="B71" s="105"/>
      <c r="C71" s="104"/>
      <c r="D71" s="105"/>
      <c r="E71" s="105"/>
      <c r="F71" s="105"/>
      <c r="G71" s="65"/>
      <c r="H71" s="109"/>
      <c r="I71" s="109"/>
      <c r="J71" s="109"/>
      <c r="K71" s="104"/>
    </row>
    <row r="72" spans="1:11" ht="15" customHeight="1">
      <c r="A72" s="108"/>
      <c r="B72" s="105"/>
      <c r="C72" s="104"/>
      <c r="D72" s="105"/>
      <c r="E72" s="105"/>
      <c r="F72" s="105"/>
      <c r="G72" s="65"/>
      <c r="H72" s="109"/>
      <c r="I72" s="109"/>
      <c r="J72" s="109"/>
      <c r="K72" s="104"/>
    </row>
    <row r="73" spans="1:11" ht="15" customHeight="1">
      <c r="A73" s="108"/>
      <c r="B73" s="105"/>
      <c r="C73" s="104"/>
      <c r="D73" s="105"/>
      <c r="E73" s="105"/>
      <c r="F73" s="105"/>
      <c r="G73" s="65"/>
      <c r="H73" s="109"/>
      <c r="I73" s="109"/>
      <c r="J73" s="109"/>
      <c r="K73" s="104"/>
    </row>
    <row r="74" spans="1:11" ht="15" customHeight="1">
      <c r="A74" s="108"/>
      <c r="B74" s="105"/>
      <c r="C74" s="104"/>
      <c r="D74" s="105"/>
      <c r="E74" s="105"/>
      <c r="F74" s="105"/>
      <c r="G74" s="65"/>
      <c r="H74" s="109"/>
      <c r="I74" s="109"/>
      <c r="J74" s="109"/>
      <c r="K74" s="104"/>
    </row>
    <row r="75" spans="1:11" ht="15" customHeight="1">
      <c r="A75" s="108"/>
      <c r="B75" s="105"/>
      <c r="C75" s="104"/>
      <c r="D75" s="105"/>
      <c r="E75" s="105"/>
      <c r="F75" s="105"/>
      <c r="G75" s="65"/>
      <c r="H75" s="109"/>
      <c r="I75" s="109"/>
      <c r="J75" s="109"/>
      <c r="K75" s="104"/>
    </row>
    <row r="76" spans="1:11" ht="15" customHeight="1">
      <c r="A76" s="108"/>
      <c r="B76" s="105"/>
      <c r="C76" s="104"/>
      <c r="D76" s="105"/>
      <c r="E76" s="105"/>
      <c r="F76" s="105"/>
      <c r="G76" s="65"/>
      <c r="H76" s="109"/>
      <c r="I76" s="109"/>
      <c r="J76" s="109"/>
      <c r="K76" s="104"/>
    </row>
    <row r="77" spans="1:11" ht="15" customHeight="1">
      <c r="A77" s="108"/>
      <c r="B77" s="105"/>
      <c r="C77" s="104"/>
      <c r="D77" s="105"/>
      <c r="E77" s="105"/>
      <c r="F77" s="105"/>
      <c r="G77" s="65"/>
      <c r="H77" s="109"/>
      <c r="I77" s="109"/>
      <c r="J77" s="109"/>
      <c r="K77" s="104"/>
    </row>
    <row r="78" spans="1:11" ht="15" customHeight="1">
      <c r="A78" s="108"/>
      <c r="B78" s="105"/>
      <c r="C78" s="104"/>
      <c r="D78" s="105"/>
      <c r="E78" s="105"/>
      <c r="F78" s="105"/>
      <c r="G78" s="65"/>
      <c r="H78" s="109"/>
      <c r="I78" s="109"/>
      <c r="J78" s="109"/>
      <c r="K78" s="104"/>
    </row>
    <row r="79" spans="1:11" ht="15" customHeight="1">
      <c r="A79" s="108"/>
      <c r="B79" s="105"/>
      <c r="C79" s="104"/>
      <c r="D79" s="105"/>
      <c r="E79" s="105"/>
      <c r="F79" s="105"/>
      <c r="G79" s="65"/>
      <c r="H79" s="109"/>
      <c r="I79" s="109"/>
      <c r="J79" s="109"/>
      <c r="K79" s="104"/>
    </row>
    <row r="80" spans="1:11" ht="15" customHeight="1">
      <c r="A80" s="108"/>
      <c r="B80" s="104"/>
      <c r="C80" s="104"/>
      <c r="D80" s="105"/>
      <c r="E80" s="105"/>
      <c r="F80" s="105"/>
      <c r="G80" s="65"/>
      <c r="H80" s="109"/>
      <c r="I80" s="109"/>
      <c r="J80" s="109"/>
      <c r="K80" s="104"/>
    </row>
    <row r="81" spans="1:11" ht="15" customHeight="1">
      <c r="A81" s="108"/>
      <c r="B81" s="104"/>
      <c r="C81" s="104"/>
      <c r="D81" s="105"/>
      <c r="E81" s="105"/>
      <c r="F81" s="105"/>
      <c r="G81" s="65"/>
      <c r="H81" s="109"/>
      <c r="I81" s="109"/>
      <c r="J81" s="109"/>
      <c r="K81" s="104"/>
    </row>
    <row r="82" spans="1:11" ht="15" customHeight="1">
      <c r="A82" s="104"/>
      <c r="B82" s="104"/>
      <c r="C82" s="104"/>
      <c r="D82" s="105"/>
      <c r="E82" s="105"/>
      <c r="F82" s="105"/>
      <c r="G82" s="65"/>
      <c r="H82" s="109"/>
      <c r="I82" s="109"/>
      <c r="J82" s="109"/>
      <c r="K82" s="104"/>
    </row>
    <row r="83" spans="1:11" ht="15" customHeight="1">
      <c r="A83" s="104"/>
      <c r="B83" s="104"/>
      <c r="C83" s="104"/>
      <c r="D83" s="105"/>
      <c r="E83" s="105"/>
      <c r="F83" s="105"/>
      <c r="G83" s="65"/>
      <c r="H83" s="109"/>
      <c r="I83" s="109"/>
      <c r="J83" s="109"/>
      <c r="K83" s="104"/>
    </row>
    <row r="84" spans="1:11" ht="15" customHeight="1">
      <c r="A84" s="104"/>
      <c r="B84" s="104"/>
      <c r="C84" s="104"/>
      <c r="D84" s="105"/>
      <c r="E84" s="105"/>
      <c r="F84" s="105"/>
      <c r="G84" s="65"/>
      <c r="H84" s="109"/>
      <c r="I84" s="109"/>
      <c r="J84" s="109"/>
      <c r="K84" s="104"/>
    </row>
    <row r="85" spans="1:11" ht="15" customHeight="1">
      <c r="A85" s="104"/>
      <c r="B85" s="104"/>
      <c r="C85" s="104"/>
      <c r="D85" s="105"/>
      <c r="E85" s="105"/>
      <c r="F85" s="105"/>
      <c r="G85" s="65"/>
      <c r="H85" s="109"/>
      <c r="I85" s="109"/>
      <c r="J85" s="109"/>
      <c r="K85" s="104"/>
    </row>
    <row r="86" spans="1:11" ht="15" customHeight="1">
      <c r="A86" s="104"/>
      <c r="B86" s="104"/>
      <c r="C86" s="104"/>
      <c r="D86" s="105"/>
      <c r="E86" s="105"/>
      <c r="F86" s="105"/>
      <c r="G86" s="65"/>
      <c r="H86" s="109"/>
      <c r="I86" s="109"/>
      <c r="J86" s="109"/>
      <c r="K86" s="104"/>
    </row>
    <row r="87" spans="1:11" ht="15" customHeight="1">
      <c r="A87" s="104"/>
      <c r="B87" s="104"/>
      <c r="C87" s="104"/>
      <c r="D87" s="105"/>
      <c r="E87" s="105"/>
      <c r="F87" s="105"/>
      <c r="G87" s="65"/>
      <c r="H87" s="109"/>
      <c r="I87" s="109"/>
      <c r="J87" s="109"/>
      <c r="K87" s="104"/>
    </row>
    <row r="88" spans="1:11" ht="15" customHeight="1">
      <c r="A88" s="104"/>
      <c r="B88" s="104"/>
      <c r="C88" s="104"/>
      <c r="D88" s="105"/>
      <c r="E88" s="105"/>
      <c r="F88" s="105"/>
      <c r="G88" s="65"/>
      <c r="H88" s="109"/>
      <c r="I88" s="109"/>
      <c r="J88" s="109"/>
      <c r="K88" s="104"/>
    </row>
    <row r="89" spans="1:11" ht="15" customHeight="1">
      <c r="A89" s="104"/>
      <c r="B89" s="104"/>
      <c r="C89" s="104"/>
      <c r="D89" s="105"/>
      <c r="E89" s="105"/>
      <c r="F89" s="105"/>
      <c r="G89" s="65"/>
      <c r="H89" s="109"/>
      <c r="I89" s="109"/>
      <c r="J89" s="109"/>
      <c r="K89" s="104"/>
    </row>
    <row r="90" spans="1:11" ht="15" customHeight="1">
      <c r="A90" s="104"/>
      <c r="B90" s="104"/>
      <c r="C90" s="104"/>
      <c r="D90" s="105"/>
      <c r="E90" s="105"/>
      <c r="F90" s="105"/>
      <c r="G90" s="65"/>
      <c r="H90" s="109"/>
      <c r="I90" s="109"/>
      <c r="J90" s="109"/>
      <c r="K90" s="104"/>
    </row>
    <row r="91" spans="1:11" ht="15" customHeight="1">
      <c r="A91" s="104"/>
      <c r="B91" s="104"/>
      <c r="C91" s="104"/>
      <c r="D91" s="105"/>
      <c r="E91" s="105"/>
      <c r="F91" s="105"/>
      <c r="G91" s="65"/>
      <c r="H91" s="109"/>
      <c r="I91" s="109"/>
      <c r="J91" s="109"/>
      <c r="K91" s="104"/>
    </row>
    <row r="92" spans="1:11" ht="15" customHeight="1">
      <c r="A92" s="104"/>
      <c r="B92" s="104"/>
      <c r="C92" s="104"/>
      <c r="D92" s="105"/>
      <c r="E92" s="105"/>
      <c r="F92" s="105"/>
      <c r="G92" s="65"/>
      <c r="H92" s="109"/>
      <c r="I92" s="109"/>
      <c r="J92" s="109"/>
      <c r="K92" s="104"/>
    </row>
    <row r="93" spans="1:11" ht="15" customHeight="1">
      <c r="A93" s="104"/>
      <c r="B93" s="104"/>
      <c r="C93" s="104"/>
      <c r="D93" s="105"/>
      <c r="E93" s="105"/>
      <c r="F93" s="105"/>
      <c r="G93" s="65"/>
      <c r="H93" s="109"/>
      <c r="I93" s="109"/>
      <c r="J93" s="109"/>
      <c r="K93" s="104"/>
    </row>
    <row r="94" spans="1:11" ht="15" customHeight="1">
      <c r="A94" s="104"/>
      <c r="B94" s="104"/>
      <c r="C94" s="104"/>
      <c r="D94" s="105"/>
      <c r="E94" s="105"/>
      <c r="F94" s="105"/>
      <c r="G94" s="65"/>
      <c r="H94" s="109"/>
      <c r="I94" s="109"/>
      <c r="J94" s="109"/>
      <c r="K94" s="104"/>
    </row>
    <row r="95" spans="1:11" ht="15" customHeight="1">
      <c r="A95" s="104"/>
      <c r="B95" s="104"/>
      <c r="C95" s="104"/>
      <c r="D95" s="105"/>
      <c r="E95" s="105"/>
      <c r="F95" s="105"/>
      <c r="G95" s="65"/>
      <c r="H95" s="109"/>
      <c r="I95" s="109"/>
      <c r="J95" s="109"/>
      <c r="K95" s="104"/>
    </row>
    <row r="96" spans="1:11" ht="15" customHeight="1">
      <c r="A96" s="104"/>
      <c r="B96" s="104"/>
      <c r="C96" s="104"/>
      <c r="D96" s="105"/>
      <c r="E96" s="105"/>
      <c r="F96" s="105"/>
      <c r="G96" s="65"/>
      <c r="H96" s="109"/>
      <c r="I96" s="109"/>
      <c r="J96" s="109"/>
      <c r="K96" s="104"/>
    </row>
    <row r="97" spans="1:11" ht="15" customHeight="1">
      <c r="A97" s="104"/>
      <c r="B97" s="104"/>
      <c r="C97" s="104"/>
      <c r="D97" s="105"/>
      <c r="E97" s="105"/>
      <c r="F97" s="105"/>
      <c r="G97" s="65"/>
      <c r="H97" s="109"/>
      <c r="I97" s="109"/>
      <c r="J97" s="109"/>
      <c r="K97" s="104"/>
    </row>
    <row r="98" spans="1:11" ht="15" customHeight="1">
      <c r="A98" s="104"/>
      <c r="B98" s="104"/>
      <c r="C98" s="104"/>
      <c r="D98" s="105"/>
      <c r="E98" s="105"/>
      <c r="F98" s="105"/>
      <c r="G98" s="65"/>
      <c r="H98" s="109"/>
      <c r="I98" s="109"/>
      <c r="J98" s="109"/>
      <c r="K98" s="104"/>
    </row>
    <row r="99" spans="1:11" ht="15" customHeight="1">
      <c r="A99" s="104"/>
      <c r="B99" s="104"/>
      <c r="C99" s="104"/>
      <c r="D99" s="105"/>
      <c r="E99" s="105"/>
      <c r="F99" s="105"/>
      <c r="G99" s="65"/>
      <c r="H99" s="109"/>
      <c r="I99" s="109"/>
      <c r="J99" s="109"/>
      <c r="K99" s="104"/>
    </row>
    <row r="100" spans="1:11" ht="15" customHeight="1">
      <c r="A100" s="104"/>
      <c r="B100" s="104"/>
      <c r="C100" s="104"/>
      <c r="D100" s="105"/>
      <c r="E100" s="105"/>
      <c r="F100" s="105"/>
      <c r="G100" s="65"/>
      <c r="H100" s="109"/>
      <c r="I100" s="109"/>
      <c r="J100" s="109"/>
      <c r="K100" s="104"/>
    </row>
    <row r="101" spans="1:11" ht="15" customHeight="1">
      <c r="A101" s="104"/>
      <c r="B101" s="104"/>
      <c r="C101" s="104"/>
      <c r="D101" s="105"/>
      <c r="E101" s="105"/>
      <c r="F101" s="105"/>
      <c r="G101" s="65"/>
      <c r="H101" s="109"/>
      <c r="I101" s="109"/>
      <c r="J101" s="109"/>
      <c r="K101" s="104"/>
    </row>
    <row r="102" spans="1:11" ht="15" customHeight="1">
      <c r="A102" s="104"/>
      <c r="B102" s="104"/>
      <c r="C102" s="104"/>
      <c r="D102" s="105"/>
      <c r="E102" s="105"/>
      <c r="F102" s="105"/>
      <c r="G102" s="65"/>
      <c r="H102" s="109"/>
      <c r="I102" s="109"/>
      <c r="J102" s="109"/>
      <c r="K102" s="104"/>
    </row>
    <row r="103" spans="1:11" ht="15" customHeight="1">
      <c r="A103" s="104"/>
      <c r="B103" s="104"/>
      <c r="C103" s="104"/>
      <c r="D103" s="105"/>
      <c r="E103" s="105"/>
      <c r="F103" s="105"/>
      <c r="G103" s="65"/>
      <c r="H103" s="109"/>
      <c r="I103" s="109"/>
      <c r="J103" s="109"/>
      <c r="K103" s="104"/>
    </row>
    <row r="104" spans="1:11" ht="15" customHeight="1">
      <c r="A104" s="104"/>
      <c r="B104" s="104"/>
      <c r="C104" s="104"/>
      <c r="D104" s="105"/>
      <c r="E104" s="105"/>
      <c r="F104" s="105"/>
      <c r="G104" s="65"/>
      <c r="H104" s="109"/>
      <c r="I104" s="109"/>
      <c r="J104" s="109"/>
      <c r="K104" s="104"/>
    </row>
    <row r="105" spans="1:11" ht="15" customHeight="1">
      <c r="A105" s="104"/>
      <c r="B105" s="104"/>
      <c r="C105" s="104"/>
      <c r="D105" s="105"/>
      <c r="E105" s="105"/>
      <c r="F105" s="105"/>
      <c r="G105" s="65"/>
      <c r="H105" s="109"/>
      <c r="I105" s="109"/>
      <c r="J105" s="109"/>
      <c r="K105" s="104"/>
    </row>
    <row r="106" spans="1:11" ht="15" customHeight="1">
      <c r="A106" s="104"/>
      <c r="B106" s="104"/>
      <c r="C106" s="104"/>
      <c r="D106" s="105"/>
      <c r="E106" s="105"/>
      <c r="F106" s="105"/>
      <c r="G106" s="65"/>
      <c r="H106" s="109"/>
      <c r="I106" s="109"/>
      <c r="J106" s="109"/>
      <c r="K106" s="104"/>
    </row>
    <row r="107" spans="1:11" ht="15" customHeight="1">
      <c r="A107" s="104"/>
      <c r="B107" s="104"/>
      <c r="C107" s="104"/>
      <c r="D107" s="105"/>
      <c r="E107" s="105"/>
      <c r="F107" s="105"/>
      <c r="G107" s="65"/>
      <c r="H107" s="109"/>
      <c r="I107" s="109"/>
      <c r="J107" s="109"/>
      <c r="K107" s="104"/>
    </row>
    <row r="108" spans="1:11" ht="15" customHeight="1">
      <c r="A108" s="104"/>
      <c r="B108" s="104"/>
      <c r="C108" s="104"/>
      <c r="D108" s="105"/>
      <c r="E108" s="105"/>
      <c r="F108" s="105"/>
      <c r="G108" s="65"/>
      <c r="H108" s="109"/>
      <c r="I108" s="109"/>
      <c r="J108" s="109"/>
      <c r="K108" s="104"/>
    </row>
    <row r="109" spans="1:11" ht="15" customHeight="1">
      <c r="A109" s="104"/>
      <c r="B109" s="104"/>
      <c r="C109" s="104"/>
      <c r="D109" s="105"/>
      <c r="E109" s="105"/>
      <c r="F109" s="105"/>
      <c r="G109" s="65"/>
      <c r="H109" s="109"/>
      <c r="I109" s="109"/>
      <c r="J109" s="109"/>
      <c r="K109" s="104"/>
    </row>
    <row r="110" spans="1:11" ht="15" customHeight="1">
      <c r="A110" s="104"/>
      <c r="B110" s="104"/>
      <c r="C110" s="104"/>
      <c r="D110" s="105"/>
      <c r="E110" s="105"/>
      <c r="F110" s="105"/>
      <c r="G110" s="65"/>
      <c r="H110" s="109"/>
      <c r="I110" s="109"/>
      <c r="J110" s="109"/>
      <c r="K110" s="104"/>
    </row>
    <row r="111" spans="1:11" ht="15" customHeight="1">
      <c r="A111" s="104"/>
      <c r="B111" s="104"/>
      <c r="C111" s="104"/>
      <c r="D111" s="105"/>
      <c r="E111" s="105"/>
      <c r="F111" s="105"/>
      <c r="G111" s="65"/>
      <c r="H111" s="109"/>
      <c r="I111" s="109"/>
      <c r="J111" s="109"/>
      <c r="K111" s="104"/>
    </row>
    <row r="112" spans="1:11" ht="15" customHeight="1">
      <c r="A112" s="104"/>
      <c r="B112" s="104"/>
      <c r="C112" s="104"/>
      <c r="D112" s="105"/>
      <c r="E112" s="105"/>
      <c r="F112" s="105"/>
      <c r="G112" s="65"/>
      <c r="H112" s="109"/>
      <c r="I112" s="109"/>
      <c r="J112" s="109"/>
      <c r="K112" s="104"/>
    </row>
    <row r="113" spans="1:11" ht="15" customHeight="1">
      <c r="A113" s="104"/>
      <c r="B113" s="104"/>
      <c r="C113" s="104"/>
      <c r="D113" s="105"/>
      <c r="E113" s="105"/>
      <c r="F113" s="105"/>
      <c r="G113" s="65"/>
      <c r="H113" s="109"/>
      <c r="I113" s="109"/>
      <c r="J113" s="109"/>
      <c r="K113" s="104"/>
    </row>
    <row r="114" spans="1:11" ht="15" customHeight="1">
      <c r="A114" s="104"/>
      <c r="B114" s="104"/>
      <c r="C114" s="104"/>
      <c r="D114" s="105"/>
      <c r="E114" s="105"/>
      <c r="F114" s="105"/>
      <c r="G114" s="65"/>
      <c r="H114" s="109"/>
      <c r="I114" s="109"/>
      <c r="J114" s="109"/>
      <c r="K114" s="104"/>
    </row>
    <row r="115" spans="1:11" ht="15" customHeight="1">
      <c r="A115" s="104"/>
      <c r="B115" s="104"/>
      <c r="C115" s="104"/>
      <c r="D115" s="105"/>
      <c r="E115" s="105"/>
      <c r="F115" s="105"/>
      <c r="G115" s="65"/>
      <c r="H115" s="109"/>
      <c r="I115" s="109"/>
      <c r="J115" s="109"/>
      <c r="K115" s="104"/>
    </row>
    <row r="116" spans="1:11" ht="15" customHeight="1">
      <c r="A116" s="104"/>
      <c r="B116" s="104"/>
      <c r="C116" s="104"/>
      <c r="D116" s="105"/>
      <c r="E116" s="105"/>
      <c r="F116" s="105"/>
      <c r="G116" s="65"/>
      <c r="H116" s="109"/>
      <c r="I116" s="109"/>
      <c r="J116" s="109"/>
      <c r="K116" s="104"/>
    </row>
    <row r="117" spans="1:11" ht="15" customHeight="1">
      <c r="A117" s="104"/>
      <c r="B117" s="104"/>
      <c r="C117" s="104"/>
      <c r="D117" s="105"/>
      <c r="E117" s="105"/>
      <c r="F117" s="105"/>
      <c r="G117" s="65"/>
      <c r="H117" s="109"/>
      <c r="I117" s="109"/>
      <c r="J117" s="109"/>
      <c r="K117" s="104"/>
    </row>
    <row r="118" spans="1:11" ht="15" customHeight="1">
      <c r="A118" s="104"/>
      <c r="B118" s="104"/>
      <c r="C118" s="104"/>
      <c r="D118" s="105"/>
      <c r="E118" s="105"/>
      <c r="F118" s="105"/>
      <c r="G118" s="65"/>
      <c r="H118" s="109"/>
      <c r="I118" s="109"/>
      <c r="J118" s="109"/>
      <c r="K118" s="104"/>
    </row>
    <row r="119" spans="1:11" ht="15" customHeight="1">
      <c r="A119" s="104"/>
      <c r="B119" s="104"/>
      <c r="C119" s="104"/>
      <c r="D119" s="105"/>
      <c r="E119" s="105"/>
      <c r="F119" s="105"/>
      <c r="G119" s="65"/>
      <c r="H119" s="109"/>
      <c r="I119" s="109"/>
      <c r="J119" s="109"/>
      <c r="K119" s="104"/>
    </row>
    <row r="120" spans="1:11" ht="15" customHeight="1">
      <c r="A120" s="104"/>
      <c r="B120" s="104"/>
      <c r="C120" s="104"/>
      <c r="D120" s="105"/>
      <c r="E120" s="105"/>
      <c r="F120" s="105"/>
      <c r="G120" s="65"/>
      <c r="H120" s="109"/>
      <c r="I120" s="109"/>
      <c r="J120" s="109"/>
      <c r="K120" s="104"/>
    </row>
    <row r="121" spans="1:11" ht="15" customHeight="1">
      <c r="A121" s="104"/>
      <c r="B121" s="104"/>
      <c r="C121" s="104"/>
      <c r="D121" s="105"/>
      <c r="E121" s="105"/>
      <c r="F121" s="105"/>
      <c r="G121" s="65"/>
      <c r="H121" s="109"/>
      <c r="I121" s="109"/>
      <c r="J121" s="109"/>
      <c r="K121" s="104"/>
    </row>
    <row r="122" spans="1:11" ht="15" customHeight="1">
      <c r="A122" s="104"/>
      <c r="B122" s="104"/>
      <c r="C122" s="104"/>
      <c r="D122" s="104"/>
      <c r="E122" s="104"/>
      <c r="F122" s="104"/>
      <c r="G122" s="65"/>
      <c r="H122" s="109"/>
      <c r="I122" s="109"/>
      <c r="J122" s="109"/>
      <c r="K122" s="104"/>
    </row>
    <row r="123" spans="1:11" ht="15" customHeight="1">
      <c r="A123" s="104"/>
      <c r="B123" s="104"/>
      <c r="C123" s="104"/>
      <c r="D123" s="104"/>
      <c r="E123" s="104"/>
      <c r="F123" s="104"/>
      <c r="G123" s="65"/>
      <c r="H123" s="109"/>
      <c r="I123" s="109"/>
      <c r="J123" s="109"/>
      <c r="K123" s="104"/>
    </row>
    <row r="124" spans="1:11" ht="15" customHeight="1">
      <c r="A124" s="104"/>
      <c r="B124" s="104"/>
      <c r="C124" s="104"/>
      <c r="D124" s="104"/>
      <c r="E124" s="104"/>
      <c r="F124" s="104"/>
      <c r="G124" s="65"/>
      <c r="H124" s="109"/>
      <c r="I124" s="109"/>
      <c r="J124" s="109"/>
      <c r="K124" s="104"/>
    </row>
    <row r="125" spans="1:11" ht="15" customHeight="1">
      <c r="A125" s="104"/>
      <c r="B125" s="104"/>
      <c r="C125" s="104"/>
      <c r="D125" s="104"/>
      <c r="E125" s="104"/>
      <c r="F125" s="104"/>
      <c r="G125" s="65"/>
      <c r="H125" s="109"/>
      <c r="I125" s="109"/>
      <c r="J125" s="109"/>
      <c r="K125" s="104"/>
    </row>
    <row r="126" spans="1:11" ht="15" customHeight="1">
      <c r="A126" s="104"/>
      <c r="B126" s="104"/>
      <c r="C126" s="104"/>
      <c r="D126" s="104"/>
      <c r="E126" s="104"/>
      <c r="F126" s="104"/>
      <c r="G126" s="65"/>
      <c r="H126" s="109"/>
      <c r="I126" s="109"/>
      <c r="J126" s="109"/>
      <c r="K126" s="104"/>
    </row>
    <row r="127" spans="1:11" ht="15" customHeight="1">
      <c r="A127" s="104"/>
      <c r="B127" s="104"/>
      <c r="C127" s="104"/>
      <c r="D127" s="104"/>
      <c r="E127" s="104"/>
      <c r="F127" s="104"/>
      <c r="G127" s="65"/>
      <c r="H127" s="109"/>
      <c r="I127" s="109"/>
      <c r="J127" s="109"/>
      <c r="K127" s="104"/>
    </row>
    <row r="128" spans="1:11" ht="15" customHeight="1">
      <c r="A128" s="104"/>
      <c r="B128" s="104"/>
      <c r="C128" s="104"/>
      <c r="D128" s="104"/>
      <c r="E128" s="104"/>
      <c r="F128" s="104"/>
      <c r="G128" s="65"/>
      <c r="H128" s="109"/>
      <c r="I128" s="109"/>
      <c r="J128" s="109"/>
      <c r="K128" s="104"/>
    </row>
    <row r="129" spans="1:11" ht="15" customHeight="1">
      <c r="A129" s="104"/>
      <c r="B129" s="104"/>
      <c r="C129" s="104"/>
      <c r="D129" s="104"/>
      <c r="E129" s="104"/>
      <c r="F129" s="104"/>
      <c r="G129" s="65"/>
      <c r="H129" s="109"/>
      <c r="I129" s="109"/>
      <c r="J129" s="109"/>
      <c r="K129" s="104"/>
    </row>
    <row r="130" spans="1:11" ht="15" customHeight="1">
      <c r="A130" s="104"/>
      <c r="B130" s="104"/>
      <c r="C130" s="104"/>
      <c r="D130" s="104"/>
      <c r="E130" s="104"/>
      <c r="F130" s="104"/>
      <c r="G130" s="65"/>
      <c r="H130" s="109"/>
      <c r="I130" s="109"/>
      <c r="J130" s="109"/>
      <c r="K130" s="104"/>
    </row>
    <row r="131" spans="1:11" ht="15" customHeight="1">
      <c r="A131" s="104"/>
      <c r="B131" s="104"/>
      <c r="C131" s="104"/>
      <c r="D131" s="104"/>
      <c r="E131" s="104"/>
      <c r="F131" s="104"/>
      <c r="G131" s="65"/>
      <c r="H131" s="109"/>
      <c r="I131" s="109"/>
      <c r="J131" s="109"/>
      <c r="K131" s="104"/>
    </row>
    <row r="132" spans="1:11" ht="15" customHeight="1">
      <c r="A132" s="104"/>
      <c r="B132" s="104"/>
      <c r="C132" s="104"/>
      <c r="D132" s="104"/>
      <c r="E132" s="104"/>
      <c r="F132" s="104"/>
      <c r="G132" s="65"/>
      <c r="H132" s="109"/>
      <c r="I132" s="109"/>
      <c r="J132" s="109"/>
      <c r="K132" s="104"/>
    </row>
    <row r="133" spans="1:11" ht="15" customHeight="1">
      <c r="A133" s="104"/>
      <c r="B133" s="104"/>
      <c r="C133" s="104"/>
      <c r="D133" s="104"/>
      <c r="E133" s="104"/>
      <c r="F133" s="104"/>
      <c r="G133" s="65"/>
      <c r="H133" s="109"/>
      <c r="I133" s="109"/>
      <c r="J133" s="109"/>
      <c r="K133" s="104"/>
    </row>
    <row r="134" spans="1:11" ht="15" customHeight="1">
      <c r="A134" s="104"/>
      <c r="B134" s="104"/>
      <c r="C134" s="104"/>
      <c r="D134" s="104"/>
      <c r="E134" s="104"/>
      <c r="F134" s="104"/>
      <c r="G134" s="65"/>
      <c r="H134" s="109"/>
      <c r="I134" s="109"/>
      <c r="J134" s="109"/>
      <c r="K134" s="104"/>
    </row>
    <row r="135" spans="1:11" ht="15" customHeight="1">
      <c r="A135" s="104"/>
      <c r="B135" s="104"/>
      <c r="C135" s="104"/>
      <c r="D135" s="104"/>
      <c r="E135" s="104"/>
      <c r="F135" s="104"/>
      <c r="G135" s="65"/>
      <c r="H135" s="109"/>
      <c r="I135" s="109"/>
      <c r="J135" s="109"/>
      <c r="K135" s="104"/>
    </row>
    <row r="136" spans="1:11" ht="15" customHeight="1">
      <c r="A136" s="104"/>
      <c r="B136" s="104"/>
      <c r="C136" s="104"/>
      <c r="D136" s="104"/>
      <c r="E136" s="104"/>
      <c r="F136" s="104"/>
      <c r="G136" s="65"/>
      <c r="H136" s="109"/>
      <c r="I136" s="109"/>
      <c r="J136" s="109"/>
      <c r="K136" s="104"/>
    </row>
    <row r="137" spans="1:11" ht="15" customHeight="1">
      <c r="A137" s="104"/>
      <c r="B137" s="104"/>
      <c r="C137" s="104"/>
      <c r="D137" s="104"/>
      <c r="E137" s="104"/>
      <c r="F137" s="104"/>
      <c r="G137" s="65"/>
      <c r="H137" s="109"/>
      <c r="I137" s="109"/>
      <c r="J137" s="109"/>
      <c r="K137" s="104"/>
    </row>
    <row r="138" spans="1:11" ht="15" customHeight="1">
      <c r="A138" s="104"/>
      <c r="B138" s="104"/>
      <c r="C138" s="104"/>
      <c r="D138" s="104"/>
      <c r="E138" s="104"/>
      <c r="F138" s="104"/>
      <c r="G138" s="65"/>
      <c r="H138" s="109"/>
      <c r="I138" s="109"/>
      <c r="J138" s="109"/>
      <c r="K138" s="104"/>
    </row>
    <row r="139" spans="1:11" ht="15" customHeight="1">
      <c r="A139" s="104"/>
      <c r="B139" s="104"/>
      <c r="C139" s="104"/>
      <c r="D139" s="104"/>
      <c r="E139" s="104"/>
      <c r="F139" s="104"/>
      <c r="G139" s="65"/>
      <c r="H139" s="109"/>
      <c r="I139" s="109"/>
      <c r="J139" s="109"/>
      <c r="K139" s="104"/>
    </row>
    <row r="140" spans="1:11" ht="15" customHeight="1">
      <c r="A140" s="104"/>
      <c r="B140" s="104"/>
      <c r="C140" s="104"/>
      <c r="D140" s="104"/>
      <c r="E140" s="104"/>
      <c r="F140" s="104"/>
      <c r="G140" s="65"/>
      <c r="H140" s="109"/>
      <c r="I140" s="109"/>
      <c r="J140" s="109"/>
      <c r="K140" s="104"/>
    </row>
    <row r="141" spans="1:11" ht="15" customHeight="1">
      <c r="A141" s="104"/>
      <c r="B141" s="104"/>
      <c r="C141" s="104"/>
      <c r="D141" s="104"/>
      <c r="E141" s="104"/>
      <c r="F141" s="104"/>
      <c r="G141" s="65"/>
      <c r="H141" s="109"/>
      <c r="I141" s="109"/>
      <c r="J141" s="109"/>
      <c r="K141" s="104"/>
    </row>
    <row r="142" spans="1:11" ht="15" customHeight="1">
      <c r="A142" s="104"/>
      <c r="B142" s="104"/>
      <c r="C142" s="104"/>
      <c r="D142" s="104"/>
      <c r="E142" s="104"/>
      <c r="F142" s="104"/>
      <c r="G142" s="65"/>
      <c r="H142" s="109"/>
      <c r="I142" s="109"/>
      <c r="J142" s="109"/>
      <c r="K142" s="104"/>
    </row>
    <row r="143" spans="1:11" ht="15" customHeight="1">
      <c r="A143" s="104"/>
      <c r="B143" s="104"/>
      <c r="C143" s="104"/>
      <c r="D143" s="104"/>
      <c r="E143" s="104"/>
      <c r="F143" s="104"/>
      <c r="G143" s="65"/>
      <c r="H143" s="109"/>
      <c r="I143" s="109"/>
      <c r="J143" s="109"/>
      <c r="K143" s="104"/>
    </row>
    <row r="144" spans="1:11" ht="15" customHeight="1">
      <c r="A144" s="104"/>
      <c r="B144" s="104"/>
      <c r="C144" s="104"/>
      <c r="D144" s="104"/>
      <c r="E144" s="104"/>
      <c r="F144" s="104"/>
      <c r="G144" s="65"/>
      <c r="H144" s="109"/>
      <c r="I144" s="109"/>
      <c r="J144" s="109"/>
      <c r="K144" s="104"/>
    </row>
    <row r="145" spans="1:11" ht="15" customHeight="1">
      <c r="A145" s="104"/>
      <c r="B145" s="104"/>
      <c r="C145" s="104"/>
      <c r="D145" s="104"/>
      <c r="E145" s="104"/>
      <c r="F145" s="104"/>
      <c r="G145" s="65"/>
      <c r="H145" s="109"/>
      <c r="I145" s="109"/>
      <c r="J145" s="109"/>
      <c r="K145" s="104"/>
    </row>
    <row r="146" spans="1:11" ht="15" customHeight="1">
      <c r="A146" s="104"/>
      <c r="B146" s="104"/>
      <c r="C146" s="104"/>
      <c r="D146" s="104"/>
      <c r="E146" s="104"/>
      <c r="F146" s="104"/>
      <c r="G146" s="65"/>
      <c r="H146" s="109"/>
      <c r="I146" s="109"/>
      <c r="J146" s="109"/>
      <c r="K146" s="104"/>
    </row>
    <row r="147" spans="1:11" ht="15" customHeight="1">
      <c r="A147" s="104"/>
      <c r="B147" s="104"/>
      <c r="C147" s="104"/>
      <c r="D147" s="104"/>
      <c r="E147" s="104"/>
      <c r="F147" s="104"/>
      <c r="G147" s="65"/>
      <c r="H147" s="109"/>
      <c r="I147" s="109"/>
      <c r="J147" s="109"/>
      <c r="K147" s="104"/>
    </row>
    <row r="148" spans="1:11" ht="15" customHeight="1">
      <c r="A148" s="104"/>
      <c r="B148" s="104"/>
      <c r="C148" s="104"/>
      <c r="D148" s="104"/>
      <c r="E148" s="104"/>
      <c r="F148" s="104"/>
      <c r="G148" s="65"/>
      <c r="H148" s="109"/>
      <c r="I148" s="109"/>
      <c r="J148" s="109"/>
      <c r="K148" s="104"/>
    </row>
    <row r="149" spans="1:11" ht="15" customHeight="1">
      <c r="A149" s="104"/>
      <c r="B149" s="104"/>
      <c r="C149" s="104"/>
      <c r="D149" s="104"/>
      <c r="E149" s="104"/>
      <c r="F149" s="104"/>
      <c r="G149" s="65"/>
      <c r="H149" s="109"/>
      <c r="I149" s="109"/>
      <c r="J149" s="109"/>
      <c r="K149" s="104"/>
    </row>
    <row r="150" spans="1:11" ht="15" customHeight="1">
      <c r="A150" s="104"/>
      <c r="B150" s="104"/>
      <c r="C150" s="104"/>
      <c r="D150" s="104"/>
      <c r="E150" s="104"/>
      <c r="F150" s="104"/>
      <c r="G150" s="65"/>
      <c r="H150" s="109"/>
      <c r="I150" s="109"/>
      <c r="J150" s="109"/>
      <c r="K150" s="104"/>
    </row>
    <row r="151" spans="1:11" ht="15" customHeight="1">
      <c r="A151" s="104"/>
      <c r="B151" s="104"/>
      <c r="C151" s="104"/>
      <c r="D151" s="104"/>
      <c r="E151" s="104"/>
      <c r="F151" s="104"/>
      <c r="G151" s="65"/>
      <c r="H151" s="109"/>
      <c r="I151" s="109"/>
      <c r="J151" s="109"/>
      <c r="K151" s="104"/>
    </row>
    <row r="152" spans="1:11" ht="15" customHeight="1">
      <c r="A152" s="104"/>
      <c r="B152" s="104"/>
      <c r="C152" s="104"/>
      <c r="D152" s="104"/>
      <c r="E152" s="104"/>
      <c r="F152" s="104"/>
      <c r="G152" s="65"/>
      <c r="H152" s="109"/>
      <c r="I152" s="109"/>
      <c r="J152" s="109"/>
      <c r="K152" s="104"/>
    </row>
    <row r="153" spans="1:11" ht="15" customHeight="1">
      <c r="A153" s="104"/>
      <c r="B153" s="104"/>
      <c r="C153" s="104"/>
      <c r="D153" s="104"/>
      <c r="E153" s="104"/>
      <c r="F153" s="104"/>
      <c r="G153" s="65"/>
      <c r="H153" s="109"/>
      <c r="I153" s="109"/>
      <c r="J153" s="109"/>
      <c r="K153" s="104"/>
    </row>
    <row r="154" spans="1:11" ht="15" customHeight="1">
      <c r="A154" s="104"/>
      <c r="B154" s="104"/>
      <c r="C154" s="104"/>
      <c r="D154" s="104"/>
      <c r="E154" s="104"/>
      <c r="F154" s="104"/>
      <c r="G154" s="65"/>
      <c r="H154" s="109"/>
      <c r="I154" s="109"/>
      <c r="J154" s="109"/>
      <c r="K154" s="104"/>
    </row>
    <row r="155" spans="1:11" ht="15" customHeight="1">
      <c r="A155" s="104"/>
      <c r="B155" s="104"/>
      <c r="C155" s="104"/>
      <c r="D155" s="104"/>
      <c r="E155" s="104"/>
      <c r="F155" s="104"/>
      <c r="G155" s="65"/>
      <c r="H155" s="109"/>
      <c r="I155" s="109"/>
      <c r="J155" s="109"/>
      <c r="K155" s="104"/>
    </row>
    <row r="156" spans="1:11" ht="15" customHeight="1">
      <c r="A156" s="104"/>
      <c r="B156" s="104"/>
      <c r="C156" s="104"/>
      <c r="D156" s="104"/>
      <c r="E156" s="104"/>
      <c r="F156" s="104"/>
      <c r="G156" s="65"/>
      <c r="H156" s="109"/>
      <c r="I156" s="109"/>
      <c r="J156" s="109"/>
      <c r="K156" s="104"/>
    </row>
    <row r="157" spans="1:11" ht="15" customHeight="1">
      <c r="A157" s="104"/>
      <c r="B157" s="104"/>
      <c r="C157" s="104"/>
      <c r="D157" s="104"/>
      <c r="E157" s="104"/>
      <c r="F157" s="104"/>
      <c r="G157" s="65"/>
      <c r="H157" s="109"/>
      <c r="I157" s="109"/>
      <c r="J157" s="109"/>
      <c r="K157" s="104"/>
    </row>
    <row r="158" spans="1:11" ht="15" customHeight="1">
      <c r="A158" s="104"/>
      <c r="B158" s="104"/>
      <c r="C158" s="104"/>
      <c r="D158" s="104"/>
      <c r="E158" s="104"/>
      <c r="F158" s="104"/>
      <c r="G158" s="65"/>
      <c r="H158" s="109"/>
      <c r="I158" s="109"/>
      <c r="J158" s="109"/>
      <c r="K158" s="104"/>
    </row>
    <row r="159" spans="1:11" ht="15" customHeight="1">
      <c r="A159" s="104"/>
      <c r="B159" s="104"/>
      <c r="C159" s="104"/>
      <c r="D159" s="104"/>
      <c r="E159" s="104"/>
      <c r="F159" s="104"/>
      <c r="G159" s="65"/>
      <c r="H159" s="109"/>
      <c r="I159" s="109"/>
      <c r="J159" s="109"/>
      <c r="K159" s="104"/>
    </row>
    <row r="160" spans="1:11" ht="15" customHeight="1">
      <c r="A160" s="104"/>
      <c r="B160" s="104"/>
      <c r="C160" s="104"/>
      <c r="D160" s="104"/>
      <c r="E160" s="104"/>
      <c r="F160" s="104"/>
      <c r="G160" s="65"/>
      <c r="H160" s="109"/>
      <c r="I160" s="109"/>
      <c r="J160" s="109"/>
      <c r="K160" s="104"/>
    </row>
    <row r="161" spans="1:11" ht="15" customHeight="1">
      <c r="A161" s="104"/>
      <c r="B161" s="104"/>
      <c r="C161" s="104"/>
      <c r="D161" s="104"/>
      <c r="E161" s="104"/>
      <c r="F161" s="104"/>
      <c r="G161" s="65"/>
      <c r="H161" s="109"/>
      <c r="I161" s="109"/>
      <c r="J161" s="109"/>
      <c r="K161" s="104"/>
    </row>
    <row r="162" spans="1:11" ht="15" customHeight="1">
      <c r="A162" s="104"/>
      <c r="B162" s="104"/>
      <c r="C162" s="104"/>
      <c r="D162" s="104"/>
      <c r="E162" s="104"/>
      <c r="F162" s="104"/>
      <c r="G162" s="65"/>
      <c r="H162" s="109"/>
      <c r="I162" s="109"/>
      <c r="J162" s="109"/>
      <c r="K162" s="104"/>
    </row>
    <row r="163" spans="1:11" ht="15" customHeight="1">
      <c r="A163" s="104"/>
      <c r="B163" s="104"/>
      <c r="C163" s="104"/>
      <c r="D163" s="104"/>
      <c r="E163" s="104"/>
      <c r="F163" s="104"/>
      <c r="G163" s="65"/>
      <c r="H163" s="109"/>
      <c r="I163" s="109"/>
      <c r="J163" s="109"/>
      <c r="K163" s="104"/>
    </row>
    <row r="164" spans="1:11" ht="15" customHeight="1">
      <c r="A164" s="104"/>
      <c r="B164" s="104"/>
      <c r="C164" s="104"/>
      <c r="D164" s="104"/>
      <c r="E164" s="104"/>
      <c r="F164" s="104"/>
      <c r="G164" s="65"/>
      <c r="H164" s="109"/>
      <c r="I164" s="109"/>
      <c r="J164" s="109"/>
      <c r="K164" s="104"/>
    </row>
    <row r="165" spans="1:11" ht="15" customHeight="1">
      <c r="A165" s="104"/>
      <c r="B165" s="104"/>
      <c r="C165" s="104"/>
      <c r="D165" s="104"/>
      <c r="E165" s="104"/>
      <c r="F165" s="104"/>
      <c r="G165" s="65"/>
      <c r="H165" s="109"/>
      <c r="I165" s="109"/>
      <c r="J165" s="109"/>
      <c r="K165" s="104"/>
    </row>
    <row r="166" spans="1:11" ht="15" customHeight="1">
      <c r="A166" s="104"/>
      <c r="B166" s="104"/>
      <c r="C166" s="104"/>
      <c r="D166" s="104"/>
      <c r="E166" s="104"/>
      <c r="F166" s="104"/>
      <c r="G166" s="65"/>
      <c r="H166" s="109"/>
      <c r="I166" s="109"/>
      <c r="J166" s="109"/>
      <c r="K166" s="104"/>
    </row>
    <row r="167" spans="1:11" ht="15" customHeight="1">
      <c r="A167" s="104"/>
      <c r="B167" s="104"/>
      <c r="C167" s="104"/>
      <c r="D167" s="104"/>
      <c r="E167" s="104"/>
      <c r="F167" s="104"/>
      <c r="G167" s="65"/>
      <c r="H167" s="109"/>
      <c r="I167" s="109"/>
      <c r="J167" s="109"/>
      <c r="K167" s="104"/>
    </row>
    <row r="168" spans="1:11" ht="15" customHeight="1">
      <c r="A168" s="104"/>
      <c r="B168" s="104"/>
      <c r="C168" s="104"/>
      <c r="D168" s="104"/>
      <c r="E168" s="104"/>
      <c r="F168" s="104"/>
      <c r="G168" s="65"/>
      <c r="H168" s="109"/>
      <c r="I168" s="109"/>
      <c r="J168" s="109"/>
      <c r="K168" s="104"/>
    </row>
    <row r="169" spans="1:11" ht="15" customHeight="1">
      <c r="A169" s="104"/>
      <c r="B169" s="104"/>
      <c r="C169" s="104"/>
      <c r="D169" s="104"/>
      <c r="E169" s="104"/>
      <c r="F169" s="104"/>
      <c r="G169" s="65"/>
      <c r="H169" s="109"/>
      <c r="I169" s="109"/>
      <c r="J169" s="109"/>
      <c r="K169" s="104"/>
    </row>
    <row r="170" spans="1:11" ht="15" customHeight="1">
      <c r="A170" s="104"/>
      <c r="B170" s="104"/>
      <c r="C170" s="104"/>
      <c r="D170" s="104"/>
      <c r="E170" s="104"/>
      <c r="F170" s="104"/>
      <c r="G170" s="65"/>
      <c r="H170" s="109"/>
      <c r="I170" s="109"/>
      <c r="J170" s="109"/>
      <c r="K170" s="104"/>
    </row>
    <row r="171" spans="1:11" ht="15" customHeight="1">
      <c r="A171" s="104"/>
      <c r="B171" s="104"/>
      <c r="C171" s="104"/>
      <c r="D171" s="104"/>
      <c r="E171" s="104"/>
      <c r="F171" s="104"/>
      <c r="G171" s="65"/>
      <c r="H171" s="109"/>
      <c r="I171" s="109"/>
      <c r="J171" s="109"/>
      <c r="K171" s="104"/>
    </row>
    <row r="172" spans="1:11" ht="15" customHeight="1">
      <c r="A172" s="104"/>
      <c r="B172" s="104"/>
      <c r="C172" s="104"/>
      <c r="D172" s="104"/>
      <c r="E172" s="104"/>
      <c r="F172" s="104"/>
      <c r="G172" s="65"/>
      <c r="H172" s="109"/>
      <c r="I172" s="109"/>
      <c r="J172" s="109"/>
      <c r="K172" s="104"/>
    </row>
    <row r="173" spans="1:11" ht="15" customHeight="1">
      <c r="A173" s="104"/>
      <c r="B173" s="104"/>
      <c r="C173" s="104"/>
      <c r="D173" s="104"/>
      <c r="E173" s="104"/>
      <c r="F173" s="104"/>
      <c r="G173" s="65"/>
      <c r="H173" s="109"/>
      <c r="I173" s="109"/>
      <c r="J173" s="109"/>
      <c r="K173" s="104"/>
    </row>
    <row r="174" spans="1:11" ht="15" customHeight="1">
      <c r="A174" s="104"/>
      <c r="B174" s="104"/>
      <c r="C174" s="104"/>
      <c r="D174" s="104"/>
      <c r="E174" s="104"/>
      <c r="F174" s="104"/>
      <c r="G174" s="65"/>
      <c r="H174" s="109"/>
      <c r="I174" s="109"/>
      <c r="J174" s="109"/>
      <c r="K174" s="104"/>
    </row>
    <row r="175" spans="1:11" ht="15" customHeight="1">
      <c r="A175" s="104"/>
      <c r="B175" s="104"/>
      <c r="C175" s="104"/>
      <c r="D175" s="104"/>
      <c r="E175" s="104"/>
      <c r="F175" s="104"/>
      <c r="G175" s="65"/>
      <c r="H175" s="109"/>
      <c r="I175" s="109"/>
      <c r="J175" s="109"/>
      <c r="K175" s="104"/>
    </row>
    <row r="176" spans="1:11" ht="15" customHeight="1">
      <c r="A176" s="104"/>
      <c r="B176" s="104"/>
      <c r="C176" s="104"/>
      <c r="D176" s="104"/>
      <c r="E176" s="104"/>
      <c r="F176" s="104"/>
      <c r="G176" s="65"/>
      <c r="H176" s="109"/>
      <c r="I176" s="109"/>
      <c r="J176" s="109"/>
      <c r="K176" s="104"/>
    </row>
    <row r="177" spans="1:11" ht="15" customHeight="1">
      <c r="A177" s="104"/>
      <c r="B177" s="104"/>
      <c r="C177" s="104"/>
      <c r="D177" s="104"/>
      <c r="E177" s="104"/>
      <c r="F177" s="104"/>
      <c r="G177" s="65"/>
      <c r="H177" s="109"/>
      <c r="I177" s="109"/>
      <c r="J177" s="109"/>
      <c r="K177" s="104"/>
    </row>
    <row r="178" spans="1:11" ht="15" customHeight="1">
      <c r="A178" s="104"/>
      <c r="B178" s="104"/>
      <c r="C178" s="104"/>
      <c r="D178" s="104"/>
      <c r="E178" s="104"/>
      <c r="F178" s="104"/>
      <c r="G178" s="65"/>
      <c r="H178" s="109"/>
      <c r="I178" s="109"/>
      <c r="J178" s="109"/>
      <c r="K178" s="104"/>
    </row>
    <row r="179" spans="1:11" ht="15" customHeight="1">
      <c r="A179" s="104"/>
      <c r="B179" s="104"/>
      <c r="C179" s="104"/>
      <c r="D179" s="104"/>
      <c r="E179" s="104"/>
      <c r="F179" s="104"/>
      <c r="G179" s="65"/>
      <c r="H179" s="109"/>
      <c r="I179" s="109"/>
      <c r="J179" s="109"/>
      <c r="K179" s="104"/>
    </row>
    <row r="180" spans="1:11" ht="15" customHeight="1">
      <c r="A180" s="104"/>
      <c r="B180" s="104"/>
      <c r="C180" s="104"/>
      <c r="D180" s="104"/>
      <c r="E180" s="104"/>
      <c r="F180" s="104"/>
      <c r="G180" s="65"/>
      <c r="H180" s="109"/>
      <c r="I180" s="109"/>
      <c r="J180" s="109"/>
      <c r="K180" s="104"/>
    </row>
    <row r="181" spans="1:11" ht="15" customHeight="1">
      <c r="A181" s="104"/>
      <c r="B181" s="104"/>
      <c r="C181" s="104"/>
      <c r="D181" s="104"/>
      <c r="E181" s="104"/>
      <c r="F181" s="104"/>
      <c r="G181" s="65"/>
      <c r="H181" s="109"/>
      <c r="I181" s="109"/>
      <c r="J181" s="109"/>
      <c r="K181" s="104"/>
    </row>
    <row r="182" spans="1:11" ht="15" customHeight="1">
      <c r="A182" s="104"/>
      <c r="B182" s="104"/>
      <c r="C182" s="104"/>
      <c r="D182" s="104"/>
      <c r="E182" s="104"/>
      <c r="F182" s="104"/>
      <c r="G182" s="65"/>
      <c r="H182" s="109"/>
      <c r="I182" s="109"/>
      <c r="J182" s="109"/>
      <c r="K182" s="104"/>
    </row>
    <row r="183" spans="1:11" ht="15" customHeight="1">
      <c r="A183" s="104"/>
      <c r="B183" s="104"/>
      <c r="C183" s="104"/>
      <c r="D183" s="104"/>
      <c r="E183" s="104"/>
      <c r="F183" s="104"/>
      <c r="G183" s="65"/>
      <c r="H183" s="109"/>
      <c r="I183" s="109"/>
      <c r="J183" s="109"/>
      <c r="K183" s="104"/>
    </row>
    <row r="184" spans="1:11" ht="15" customHeight="1">
      <c r="A184" s="104"/>
      <c r="B184" s="104"/>
      <c r="C184" s="104"/>
      <c r="D184" s="104"/>
      <c r="E184" s="104"/>
      <c r="F184" s="104"/>
      <c r="G184" s="65"/>
      <c r="H184" s="109"/>
      <c r="I184" s="109"/>
      <c r="J184" s="109"/>
      <c r="K184" s="104"/>
    </row>
    <row r="185" spans="1:11" ht="15" customHeight="1">
      <c r="A185" s="104"/>
      <c r="B185" s="104"/>
      <c r="C185" s="104"/>
      <c r="D185" s="104"/>
      <c r="E185" s="104"/>
      <c r="F185" s="104"/>
      <c r="G185" s="65"/>
      <c r="H185" s="109"/>
      <c r="I185" s="109"/>
      <c r="J185" s="109"/>
      <c r="K185" s="104"/>
    </row>
    <row r="186" spans="1:11" ht="15" customHeight="1">
      <c r="A186" s="104"/>
      <c r="B186" s="104"/>
      <c r="C186" s="104"/>
      <c r="D186" s="104"/>
      <c r="E186" s="104"/>
      <c r="F186" s="104"/>
      <c r="G186" s="65"/>
      <c r="H186" s="109"/>
      <c r="I186" s="109"/>
      <c r="J186" s="109"/>
      <c r="K186" s="104"/>
    </row>
    <row r="187" spans="1:11" ht="15" customHeight="1">
      <c r="A187" s="104"/>
      <c r="B187" s="104"/>
      <c r="C187" s="104"/>
      <c r="D187" s="104"/>
      <c r="E187" s="104"/>
      <c r="F187" s="104"/>
      <c r="G187" s="65"/>
      <c r="H187" s="109"/>
      <c r="I187" s="109"/>
      <c r="J187" s="109"/>
      <c r="K187" s="104"/>
    </row>
    <row r="188" spans="1:11" ht="15" customHeight="1">
      <c r="A188" s="104"/>
      <c r="B188" s="104"/>
      <c r="C188" s="104"/>
      <c r="D188" s="104"/>
      <c r="E188" s="104"/>
      <c r="F188" s="104"/>
      <c r="G188" s="65"/>
      <c r="H188" s="109"/>
      <c r="I188" s="109"/>
      <c r="J188" s="109"/>
      <c r="K188" s="104"/>
    </row>
    <row r="189" spans="1:11" ht="15" customHeight="1">
      <c r="A189" s="104"/>
      <c r="B189" s="104"/>
      <c r="C189" s="104"/>
      <c r="D189" s="104"/>
      <c r="E189" s="104"/>
      <c r="F189" s="104"/>
      <c r="G189" s="65"/>
      <c r="H189" s="109"/>
      <c r="I189" s="109"/>
      <c r="J189" s="109"/>
      <c r="K189" s="104"/>
    </row>
    <row r="190" spans="1:11" ht="15" customHeight="1">
      <c r="A190" s="104"/>
      <c r="B190" s="104"/>
      <c r="C190" s="104"/>
      <c r="D190" s="104"/>
      <c r="E190" s="104"/>
      <c r="F190" s="104"/>
      <c r="G190" s="65"/>
      <c r="H190" s="109"/>
      <c r="I190" s="109"/>
      <c r="J190" s="109"/>
      <c r="K190" s="104"/>
    </row>
    <row r="191" spans="1:11" ht="15" customHeight="1">
      <c r="A191" s="104"/>
      <c r="B191" s="104"/>
      <c r="C191" s="104"/>
      <c r="D191" s="104"/>
      <c r="E191" s="104"/>
      <c r="F191" s="104"/>
      <c r="G191" s="65"/>
      <c r="H191" s="109"/>
      <c r="I191" s="109"/>
      <c r="J191" s="109"/>
      <c r="K191" s="104"/>
    </row>
    <row r="192" spans="1:11" ht="15" customHeight="1">
      <c r="A192" s="104"/>
      <c r="B192" s="104"/>
      <c r="C192" s="104"/>
      <c r="D192" s="104"/>
      <c r="E192" s="104"/>
      <c r="F192" s="104"/>
      <c r="G192" s="65"/>
      <c r="H192" s="109"/>
      <c r="I192" s="109"/>
      <c r="J192" s="109"/>
      <c r="K192" s="104"/>
    </row>
    <row r="193" spans="1:11" ht="15" customHeight="1">
      <c r="A193" s="104"/>
      <c r="B193" s="104"/>
      <c r="C193" s="104"/>
      <c r="D193" s="104"/>
      <c r="E193" s="104"/>
      <c r="F193" s="104"/>
      <c r="G193" s="65"/>
      <c r="H193" s="109"/>
      <c r="I193" s="109"/>
      <c r="J193" s="109"/>
      <c r="K193" s="104"/>
    </row>
    <row r="194" spans="1:11" ht="15" customHeight="1">
      <c r="A194" s="104"/>
      <c r="B194" s="104"/>
      <c r="C194" s="104"/>
      <c r="D194" s="104"/>
      <c r="E194" s="104"/>
      <c r="F194" s="104"/>
      <c r="G194" s="65"/>
      <c r="H194" s="109"/>
      <c r="I194" s="109"/>
      <c r="J194" s="109"/>
      <c r="K194" s="104"/>
    </row>
    <row r="195" spans="1:11" ht="15" customHeight="1">
      <c r="A195" s="104"/>
      <c r="B195" s="104"/>
      <c r="C195" s="104"/>
      <c r="D195" s="104"/>
      <c r="E195" s="104"/>
      <c r="F195" s="104"/>
      <c r="G195" s="65"/>
      <c r="H195" s="109"/>
      <c r="I195" s="109"/>
      <c r="J195" s="109"/>
      <c r="K195" s="104"/>
    </row>
    <row r="196" spans="1:11" ht="15" customHeight="1">
      <c r="A196" s="104"/>
      <c r="B196" s="104"/>
      <c r="C196" s="104"/>
      <c r="D196" s="104"/>
      <c r="E196" s="104"/>
      <c r="F196" s="104"/>
      <c r="G196" s="65"/>
      <c r="H196" s="109"/>
      <c r="I196" s="109"/>
      <c r="J196" s="109"/>
      <c r="K196" s="104"/>
    </row>
    <row r="197" spans="1:11" ht="15" customHeight="1">
      <c r="A197" s="104"/>
      <c r="B197" s="104"/>
      <c r="C197" s="104"/>
      <c r="D197" s="104"/>
      <c r="E197" s="104"/>
      <c r="F197" s="104"/>
      <c r="G197" s="65"/>
      <c r="H197" s="109"/>
      <c r="I197" s="109"/>
      <c r="J197" s="109"/>
      <c r="K197" s="104"/>
    </row>
    <row r="198" spans="1:11" ht="15" customHeight="1">
      <c r="A198" s="104"/>
      <c r="B198" s="104"/>
      <c r="C198" s="104"/>
      <c r="D198" s="104"/>
      <c r="E198" s="104"/>
      <c r="F198" s="104"/>
      <c r="G198" s="65"/>
      <c r="H198" s="109"/>
      <c r="I198" s="109"/>
      <c r="J198" s="109"/>
      <c r="K198" s="104"/>
    </row>
    <row r="199" spans="1:11" ht="15" customHeight="1">
      <c r="A199" s="104"/>
      <c r="B199" s="104"/>
      <c r="C199" s="104"/>
      <c r="D199" s="104"/>
      <c r="E199" s="104"/>
      <c r="F199" s="104"/>
      <c r="G199" s="65"/>
      <c r="H199" s="109"/>
      <c r="I199" s="109"/>
      <c r="J199" s="109"/>
      <c r="K199" s="104"/>
    </row>
    <row r="200" spans="1:11" ht="15" customHeight="1">
      <c r="A200" s="104"/>
      <c r="B200" s="104"/>
      <c r="C200" s="104"/>
      <c r="D200" s="104"/>
      <c r="E200" s="104"/>
      <c r="F200" s="104"/>
      <c r="G200" s="65"/>
      <c r="H200" s="109"/>
      <c r="I200" s="109"/>
      <c r="J200" s="109"/>
      <c r="K200" s="104"/>
    </row>
    <row r="201" spans="1:11" ht="15" customHeight="1">
      <c r="A201" s="104"/>
      <c r="B201" s="104"/>
      <c r="C201" s="104"/>
      <c r="D201" s="104"/>
      <c r="E201" s="104"/>
      <c r="F201" s="104"/>
      <c r="G201" s="65"/>
      <c r="H201" s="109"/>
      <c r="I201" s="109"/>
      <c r="J201" s="109"/>
      <c r="K201" s="104"/>
    </row>
    <row r="202" spans="1:11" ht="15" customHeight="1">
      <c r="A202" s="104"/>
      <c r="B202" s="104"/>
      <c r="C202" s="104"/>
      <c r="D202" s="104"/>
      <c r="E202" s="104"/>
      <c r="F202" s="104"/>
      <c r="G202" s="65"/>
      <c r="H202" s="109"/>
      <c r="I202" s="109"/>
      <c r="J202" s="109"/>
      <c r="K202" s="104"/>
    </row>
    <row r="203" spans="1:11" ht="15" customHeight="1">
      <c r="A203" s="104"/>
      <c r="B203" s="104"/>
      <c r="C203" s="104"/>
      <c r="D203" s="104"/>
      <c r="E203" s="104"/>
      <c r="F203" s="104"/>
      <c r="G203" s="65"/>
      <c r="H203" s="109"/>
      <c r="I203" s="109"/>
      <c r="J203" s="109"/>
      <c r="K203" s="104"/>
    </row>
    <row r="204" spans="1:11" ht="15" customHeight="1">
      <c r="A204" s="104"/>
      <c r="B204" s="104"/>
      <c r="C204" s="104"/>
      <c r="D204" s="104"/>
      <c r="E204" s="104"/>
      <c r="F204" s="104"/>
      <c r="G204" s="65"/>
      <c r="H204" s="109"/>
      <c r="I204" s="109"/>
      <c r="J204" s="109"/>
      <c r="K204" s="104"/>
    </row>
    <row r="205" spans="1:11" ht="15" customHeight="1">
      <c r="A205" s="104"/>
      <c r="B205" s="104"/>
      <c r="C205" s="104"/>
      <c r="D205" s="104"/>
      <c r="E205" s="104"/>
      <c r="F205" s="104"/>
      <c r="G205" s="65"/>
      <c r="H205" s="109"/>
      <c r="I205" s="109"/>
      <c r="J205" s="109"/>
      <c r="K205" s="104"/>
    </row>
    <row r="206" spans="1:11" ht="15" customHeight="1">
      <c r="A206" s="104"/>
      <c r="B206" s="104"/>
      <c r="C206" s="104"/>
      <c r="D206" s="104"/>
      <c r="E206" s="104"/>
      <c r="F206" s="104"/>
      <c r="G206" s="65"/>
      <c r="H206" s="109"/>
      <c r="I206" s="109"/>
      <c r="J206" s="109"/>
      <c r="K206" s="104"/>
    </row>
    <row r="207" spans="1:11" ht="15" customHeight="1">
      <c r="A207" s="104"/>
      <c r="B207" s="104"/>
      <c r="C207" s="104"/>
      <c r="D207" s="104"/>
      <c r="E207" s="104"/>
      <c r="F207" s="104"/>
      <c r="G207" s="65"/>
      <c r="H207" s="109"/>
      <c r="I207" s="109"/>
      <c r="J207" s="109"/>
      <c r="K207" s="104"/>
    </row>
    <row r="208" spans="1:11" ht="15" customHeight="1">
      <c r="A208" s="104"/>
      <c r="B208" s="104"/>
      <c r="C208" s="104"/>
      <c r="D208" s="104"/>
      <c r="E208" s="104"/>
      <c r="F208" s="104"/>
      <c r="G208" s="65"/>
      <c r="H208" s="109"/>
      <c r="I208" s="109"/>
      <c r="J208" s="109"/>
      <c r="K208" s="104"/>
    </row>
    <row r="209" spans="1:11" ht="15" customHeight="1">
      <c r="A209" s="104"/>
      <c r="B209" s="104"/>
      <c r="C209" s="104"/>
      <c r="D209" s="104"/>
      <c r="E209" s="104"/>
      <c r="F209" s="104"/>
      <c r="G209" s="65"/>
      <c r="H209" s="109"/>
      <c r="I209" s="109"/>
      <c r="J209" s="109"/>
      <c r="K209" s="104"/>
    </row>
    <row r="210" spans="1:11" ht="15" customHeight="1">
      <c r="A210" s="104"/>
      <c r="B210" s="104"/>
      <c r="C210" s="104"/>
      <c r="D210" s="104"/>
      <c r="E210" s="104"/>
      <c r="F210" s="104"/>
      <c r="G210" s="65"/>
      <c r="H210" s="109"/>
      <c r="I210" s="109"/>
      <c r="J210" s="109"/>
      <c r="K210" s="104"/>
    </row>
    <row r="211" spans="1:11" ht="15" customHeight="1">
      <c r="A211" s="104"/>
      <c r="B211" s="104"/>
      <c r="C211" s="104"/>
      <c r="D211" s="104"/>
      <c r="E211" s="104"/>
      <c r="F211" s="104"/>
      <c r="G211" s="65"/>
      <c r="H211" s="109"/>
      <c r="I211" s="109"/>
      <c r="J211" s="109"/>
      <c r="K211" s="104"/>
    </row>
    <row r="212" spans="1:11" ht="15" customHeight="1">
      <c r="A212" s="104"/>
      <c r="B212" s="104"/>
      <c r="C212" s="104"/>
      <c r="D212" s="104"/>
      <c r="E212" s="104"/>
      <c r="F212" s="104"/>
      <c r="G212" s="65"/>
      <c r="H212" s="109"/>
      <c r="I212" s="109"/>
      <c r="J212" s="109"/>
      <c r="K212" s="104"/>
    </row>
    <row r="213" spans="1:11" ht="15" customHeight="1">
      <c r="A213" s="104"/>
      <c r="B213" s="104"/>
      <c r="C213" s="104"/>
      <c r="D213" s="104"/>
      <c r="E213" s="104"/>
      <c r="F213" s="104"/>
      <c r="G213" s="65"/>
      <c r="H213" s="109"/>
      <c r="I213" s="109"/>
      <c r="J213" s="109"/>
      <c r="K213" s="104"/>
    </row>
    <row r="214" spans="1:11" ht="15" customHeight="1">
      <c r="A214" s="104"/>
      <c r="B214" s="104"/>
      <c r="C214" s="104"/>
      <c r="D214" s="104"/>
      <c r="E214" s="104"/>
      <c r="F214" s="104"/>
      <c r="G214" s="65"/>
      <c r="H214" s="109"/>
      <c r="I214" s="109"/>
      <c r="J214" s="109"/>
      <c r="K214" s="104"/>
    </row>
    <row r="215" spans="1:11" ht="15" customHeight="1">
      <c r="A215" s="104"/>
      <c r="B215" s="104"/>
      <c r="C215" s="104"/>
      <c r="D215" s="104"/>
      <c r="E215" s="104"/>
      <c r="F215" s="104"/>
      <c r="G215" s="65"/>
      <c r="H215" s="109"/>
      <c r="I215" s="109"/>
      <c r="J215" s="109"/>
      <c r="K215" s="104"/>
    </row>
    <row r="216" spans="1:11" ht="15" customHeight="1">
      <c r="A216" s="104"/>
      <c r="B216" s="104"/>
      <c r="C216" s="104"/>
      <c r="D216" s="104"/>
      <c r="E216" s="104"/>
      <c r="F216" s="104"/>
      <c r="G216" s="65"/>
      <c r="H216" s="109"/>
      <c r="I216" s="109"/>
      <c r="J216" s="109"/>
      <c r="K216" s="104"/>
    </row>
    <row r="217" spans="1:11" ht="15" customHeight="1">
      <c r="A217" s="104"/>
      <c r="B217" s="104"/>
      <c r="C217" s="104"/>
      <c r="D217" s="104"/>
      <c r="E217" s="104"/>
      <c r="F217" s="104"/>
      <c r="G217" s="65"/>
      <c r="H217" s="109"/>
      <c r="I217" s="109"/>
      <c r="J217" s="109"/>
      <c r="K217" s="104"/>
    </row>
    <row r="218" spans="1:11" ht="15" customHeight="1">
      <c r="A218" s="104"/>
      <c r="B218" s="104"/>
      <c r="C218" s="104"/>
      <c r="D218" s="104"/>
      <c r="E218" s="104"/>
      <c r="F218" s="104"/>
      <c r="G218" s="65"/>
      <c r="H218" s="109"/>
      <c r="I218" s="109"/>
      <c r="J218" s="109"/>
      <c r="K218" s="104"/>
    </row>
    <row r="219" spans="1:11" ht="15" customHeight="1">
      <c r="A219" s="104"/>
      <c r="B219" s="104"/>
      <c r="C219" s="104"/>
      <c r="D219" s="104"/>
      <c r="E219" s="104"/>
      <c r="F219" s="104"/>
      <c r="G219" s="65"/>
      <c r="H219" s="109"/>
      <c r="I219" s="109"/>
      <c r="J219" s="109"/>
      <c r="K219" s="104"/>
    </row>
    <row r="220" spans="1:11" ht="15" customHeight="1">
      <c r="A220" s="104"/>
      <c r="B220" s="104"/>
      <c r="C220" s="104"/>
      <c r="D220" s="104"/>
      <c r="E220" s="104"/>
      <c r="F220" s="104"/>
      <c r="G220" s="65"/>
      <c r="H220" s="109"/>
      <c r="I220" s="109"/>
      <c r="J220" s="109"/>
      <c r="K220" s="104"/>
    </row>
    <row r="221" spans="1:11" ht="15" customHeight="1">
      <c r="A221" s="104"/>
      <c r="B221" s="104"/>
      <c r="C221" s="104"/>
      <c r="D221" s="104"/>
      <c r="E221" s="104"/>
      <c r="F221" s="104"/>
      <c r="G221" s="65"/>
      <c r="H221" s="109"/>
      <c r="I221" s="109"/>
      <c r="J221" s="109"/>
      <c r="K221" s="104"/>
    </row>
    <row r="222" spans="1:11" ht="15" customHeight="1">
      <c r="A222" s="104"/>
      <c r="B222" s="104"/>
      <c r="C222" s="104"/>
      <c r="D222" s="104"/>
      <c r="E222" s="104"/>
      <c r="F222" s="104"/>
      <c r="G222" s="65"/>
      <c r="H222" s="109"/>
      <c r="I222" s="109"/>
      <c r="J222" s="109"/>
      <c r="K222" s="104"/>
    </row>
    <row r="223" spans="1:11" ht="15" customHeight="1">
      <c r="A223" s="104"/>
      <c r="B223" s="104"/>
      <c r="C223" s="104"/>
      <c r="D223" s="104"/>
      <c r="E223" s="104"/>
      <c r="F223" s="104"/>
      <c r="G223" s="65"/>
      <c r="H223" s="109"/>
      <c r="I223" s="109"/>
      <c r="J223" s="109"/>
      <c r="K223" s="104"/>
    </row>
    <row r="224" spans="1:11" ht="15" customHeight="1">
      <c r="A224" s="104"/>
      <c r="B224" s="104"/>
      <c r="C224" s="104"/>
      <c r="D224" s="104"/>
      <c r="E224" s="104"/>
      <c r="F224" s="104"/>
      <c r="G224" s="65"/>
      <c r="H224" s="109"/>
      <c r="I224" s="109"/>
      <c r="J224" s="109"/>
      <c r="K224" s="104"/>
    </row>
    <row r="225" spans="1:11" ht="15" customHeight="1">
      <c r="A225" s="104"/>
      <c r="B225" s="104"/>
      <c r="C225" s="104"/>
      <c r="D225" s="104"/>
      <c r="E225" s="104"/>
      <c r="F225" s="104"/>
      <c r="G225" s="65"/>
      <c r="H225" s="109"/>
      <c r="I225" s="109"/>
      <c r="J225" s="109"/>
      <c r="K225" s="104"/>
    </row>
    <row r="226" spans="1:11" ht="15" customHeight="1">
      <c r="A226" s="104"/>
      <c r="B226" s="104"/>
      <c r="C226" s="104"/>
      <c r="D226" s="104"/>
      <c r="E226" s="104"/>
      <c r="F226" s="104"/>
      <c r="G226" s="65"/>
      <c r="H226" s="109"/>
      <c r="I226" s="109"/>
      <c r="J226" s="109"/>
      <c r="K226" s="104"/>
    </row>
    <row r="227" spans="1:11" ht="15" customHeight="1">
      <c r="A227" s="104"/>
      <c r="B227" s="104"/>
      <c r="C227" s="104"/>
      <c r="D227" s="104"/>
      <c r="E227" s="104"/>
      <c r="F227" s="104"/>
      <c r="G227" s="65"/>
      <c r="H227" s="109"/>
      <c r="I227" s="109"/>
      <c r="J227" s="109"/>
      <c r="K227" s="104"/>
    </row>
    <row r="228" spans="1:11" ht="15" customHeight="1">
      <c r="A228" s="104"/>
      <c r="B228" s="104"/>
      <c r="C228" s="104"/>
      <c r="D228" s="104"/>
      <c r="E228" s="104"/>
      <c r="F228" s="104"/>
      <c r="G228" s="65"/>
      <c r="H228" s="109"/>
      <c r="I228" s="109"/>
      <c r="J228" s="109"/>
      <c r="K228" s="104"/>
    </row>
    <row r="229" spans="1:11" ht="15" customHeight="1">
      <c r="A229" s="104"/>
      <c r="B229" s="104"/>
      <c r="C229" s="104"/>
      <c r="D229" s="104"/>
      <c r="E229" s="104"/>
      <c r="F229" s="104"/>
      <c r="G229" s="65"/>
      <c r="H229" s="109"/>
      <c r="I229" s="109"/>
      <c r="J229" s="109"/>
      <c r="K229" s="104"/>
    </row>
    <row r="230" spans="1:11" ht="15" customHeight="1">
      <c r="A230" s="104"/>
      <c r="B230" s="104"/>
      <c r="C230" s="104"/>
      <c r="D230" s="104"/>
      <c r="E230" s="104"/>
      <c r="F230" s="104"/>
      <c r="G230" s="65"/>
      <c r="H230" s="109"/>
      <c r="I230" s="109"/>
      <c r="J230" s="109"/>
      <c r="K230" s="104"/>
    </row>
    <row r="231" spans="1:11" ht="15" customHeight="1">
      <c r="A231" s="104"/>
      <c r="B231" s="104"/>
      <c r="C231" s="104"/>
      <c r="D231" s="104"/>
      <c r="E231" s="104"/>
      <c r="F231" s="104"/>
      <c r="G231" s="65"/>
      <c r="H231" s="109"/>
      <c r="I231" s="109"/>
      <c r="J231" s="109"/>
      <c r="K231" s="104"/>
    </row>
    <row r="232" spans="1:11" ht="15" customHeight="1">
      <c r="A232" s="104"/>
      <c r="B232" s="104"/>
      <c r="C232" s="104"/>
      <c r="D232" s="104"/>
      <c r="E232" s="104"/>
      <c r="F232" s="104"/>
      <c r="G232" s="65"/>
      <c r="H232" s="109"/>
      <c r="I232" s="109"/>
      <c r="J232" s="109"/>
      <c r="K232" s="104"/>
    </row>
    <row r="233" spans="1:11" ht="15" customHeight="1">
      <c r="A233" s="104"/>
      <c r="B233" s="104"/>
      <c r="C233" s="104"/>
      <c r="D233" s="104"/>
      <c r="E233" s="104"/>
      <c r="F233" s="104"/>
      <c r="G233" s="65"/>
      <c r="H233" s="109"/>
      <c r="I233" s="109"/>
      <c r="J233" s="109"/>
      <c r="K233" s="104"/>
    </row>
    <row r="234" spans="1:11" ht="15" customHeight="1">
      <c r="A234" s="104"/>
      <c r="B234" s="104"/>
      <c r="C234" s="104"/>
      <c r="D234" s="104"/>
      <c r="E234" s="104"/>
      <c r="F234" s="104"/>
      <c r="G234" s="65"/>
      <c r="H234" s="109"/>
      <c r="I234" s="109"/>
      <c r="J234" s="109"/>
      <c r="K234" s="104"/>
    </row>
    <row r="235" spans="1:11" ht="15" customHeight="1">
      <c r="A235" s="104"/>
      <c r="B235" s="104"/>
      <c r="C235" s="104"/>
      <c r="D235" s="104"/>
      <c r="E235" s="104"/>
      <c r="F235" s="104"/>
      <c r="G235" s="65"/>
      <c r="H235" s="109"/>
      <c r="I235" s="109"/>
      <c r="J235" s="109"/>
      <c r="K235" s="104"/>
    </row>
    <row r="236" spans="1:11" ht="15" customHeight="1">
      <c r="A236" s="104"/>
      <c r="B236" s="104"/>
      <c r="C236" s="104"/>
      <c r="D236" s="104"/>
      <c r="E236" s="104"/>
      <c r="F236" s="104"/>
      <c r="G236" s="65"/>
      <c r="H236" s="109"/>
      <c r="I236" s="109"/>
      <c r="J236" s="109"/>
      <c r="K236" s="104"/>
    </row>
    <row r="237" spans="1:11" ht="15" customHeight="1">
      <c r="A237" s="104"/>
      <c r="B237" s="104"/>
      <c r="C237" s="104"/>
      <c r="D237" s="104"/>
      <c r="E237" s="104"/>
      <c r="F237" s="104"/>
      <c r="G237" s="65"/>
      <c r="H237" s="109"/>
      <c r="I237" s="109"/>
      <c r="J237" s="109"/>
      <c r="K237" s="104"/>
    </row>
    <row r="238" spans="1:11" ht="15" customHeight="1">
      <c r="A238" s="104"/>
      <c r="B238" s="104"/>
      <c r="C238" s="104"/>
      <c r="D238" s="104"/>
      <c r="E238" s="104"/>
      <c r="F238" s="104"/>
      <c r="G238" s="65"/>
      <c r="H238" s="109"/>
      <c r="I238" s="109"/>
      <c r="J238" s="109"/>
      <c r="K238" s="104"/>
    </row>
    <row r="239" spans="1:11" ht="15" customHeight="1">
      <c r="A239" s="104"/>
      <c r="B239" s="104"/>
      <c r="C239" s="104"/>
      <c r="D239" s="104"/>
      <c r="E239" s="104"/>
      <c r="F239" s="104"/>
      <c r="G239" s="65"/>
      <c r="H239" s="109"/>
      <c r="I239" s="109"/>
      <c r="J239" s="109"/>
      <c r="K239" s="104"/>
    </row>
    <row r="240" spans="1:11" ht="15" customHeight="1">
      <c r="A240" s="104"/>
      <c r="B240" s="104"/>
      <c r="C240" s="104"/>
      <c r="D240" s="104"/>
      <c r="E240" s="104"/>
      <c r="F240" s="104"/>
      <c r="G240" s="65"/>
      <c r="H240" s="109"/>
      <c r="I240" s="109"/>
      <c r="J240" s="109"/>
      <c r="K240" s="104"/>
    </row>
    <row r="241" spans="1:11" ht="15" customHeight="1">
      <c r="A241" s="104"/>
      <c r="B241" s="104"/>
      <c r="C241" s="104"/>
      <c r="D241" s="104"/>
      <c r="E241" s="104"/>
      <c r="F241" s="104"/>
      <c r="G241" s="65"/>
      <c r="H241" s="109"/>
      <c r="I241" s="109"/>
      <c r="J241" s="109"/>
      <c r="K241" s="104"/>
    </row>
    <row r="242" spans="1:11" ht="15" customHeight="1">
      <c r="A242" s="104"/>
      <c r="B242" s="104"/>
      <c r="C242" s="104"/>
      <c r="D242" s="104"/>
      <c r="E242" s="104"/>
      <c r="F242" s="104"/>
      <c r="G242" s="65"/>
      <c r="H242" s="109"/>
      <c r="I242" s="109"/>
      <c r="J242" s="109"/>
      <c r="K242" s="104"/>
    </row>
    <row r="243" spans="1:11" ht="15" customHeight="1">
      <c r="A243" s="104"/>
      <c r="B243" s="104"/>
      <c r="C243" s="104"/>
      <c r="D243" s="104"/>
      <c r="E243" s="104"/>
      <c r="F243" s="104"/>
      <c r="G243" s="65"/>
      <c r="H243" s="109"/>
      <c r="I243" s="109"/>
      <c r="J243" s="109"/>
      <c r="K243" s="104"/>
    </row>
    <row r="244" spans="1:11" ht="15" customHeight="1">
      <c r="A244" s="104"/>
      <c r="B244" s="104"/>
      <c r="C244" s="104"/>
      <c r="D244" s="104"/>
      <c r="E244" s="104"/>
      <c r="F244" s="104"/>
      <c r="G244" s="65"/>
      <c r="H244" s="109"/>
      <c r="I244" s="109"/>
      <c r="J244" s="109"/>
      <c r="K244" s="104"/>
    </row>
    <row r="245" spans="1:11" ht="15" customHeight="1">
      <c r="A245" s="104"/>
      <c r="B245" s="104"/>
      <c r="C245" s="104"/>
      <c r="D245" s="104"/>
      <c r="E245" s="104"/>
      <c r="F245" s="104"/>
      <c r="G245" s="65"/>
      <c r="H245" s="109"/>
      <c r="I245" s="109"/>
      <c r="J245" s="109"/>
      <c r="K245" s="104"/>
    </row>
    <row r="246" spans="1:11" ht="15" customHeight="1">
      <c r="A246" s="104"/>
      <c r="B246" s="104"/>
      <c r="C246" s="104"/>
      <c r="D246" s="104"/>
      <c r="E246" s="104"/>
      <c r="F246" s="104"/>
      <c r="G246" s="65"/>
      <c r="H246" s="109"/>
      <c r="I246" s="109"/>
      <c r="J246" s="109"/>
      <c r="K246" s="104"/>
    </row>
    <row r="247" spans="1:11" ht="15" customHeight="1">
      <c r="A247" s="104"/>
      <c r="B247" s="104"/>
      <c r="C247" s="104"/>
      <c r="D247" s="104"/>
      <c r="E247" s="104"/>
      <c r="F247" s="104"/>
      <c r="G247" s="65"/>
      <c r="H247" s="109"/>
      <c r="I247" s="109"/>
      <c r="J247" s="109"/>
      <c r="K247" s="104"/>
    </row>
    <row r="248" spans="1:11" ht="15" customHeight="1">
      <c r="A248" s="104"/>
      <c r="B248" s="104"/>
      <c r="C248" s="104"/>
      <c r="D248" s="104"/>
      <c r="E248" s="104"/>
      <c r="F248" s="104"/>
      <c r="G248" s="65"/>
      <c r="H248" s="109"/>
      <c r="I248" s="109"/>
      <c r="J248" s="109"/>
      <c r="K248" s="104"/>
    </row>
    <row r="249" spans="1:11" ht="15" customHeight="1">
      <c r="A249" s="104"/>
      <c r="B249" s="104"/>
      <c r="C249" s="104"/>
      <c r="D249" s="104"/>
      <c r="E249" s="104"/>
      <c r="F249" s="104"/>
      <c r="G249" s="65"/>
      <c r="H249" s="109"/>
      <c r="I249" s="109"/>
      <c r="J249" s="109"/>
      <c r="K249" s="104"/>
    </row>
    <row r="250" spans="1:11" ht="15" customHeight="1">
      <c r="A250" s="104"/>
      <c r="B250" s="104"/>
      <c r="C250" s="104"/>
      <c r="D250" s="104"/>
      <c r="E250" s="104"/>
      <c r="F250" s="104"/>
      <c r="G250" s="65"/>
      <c r="H250" s="109"/>
      <c r="I250" s="109"/>
      <c r="J250" s="109"/>
      <c r="K250" s="104"/>
    </row>
    <row r="251" spans="1:11" ht="15" customHeight="1">
      <c r="A251" s="104"/>
      <c r="B251" s="104"/>
      <c r="C251" s="104"/>
      <c r="D251" s="104"/>
      <c r="E251" s="104"/>
      <c r="F251" s="104"/>
      <c r="G251" s="65"/>
      <c r="H251" s="109"/>
      <c r="I251" s="109"/>
      <c r="J251" s="109"/>
      <c r="K251" s="104"/>
    </row>
    <row r="252" spans="1:11" ht="15" customHeight="1">
      <c r="A252" s="104"/>
      <c r="B252" s="104"/>
      <c r="C252" s="104"/>
      <c r="D252" s="104"/>
      <c r="E252" s="104"/>
      <c r="F252" s="104"/>
      <c r="G252" s="65"/>
      <c r="H252" s="109"/>
      <c r="I252" s="109"/>
      <c r="J252" s="109"/>
      <c r="K252" s="104"/>
    </row>
    <row r="253" spans="1:11" ht="15" customHeight="1">
      <c r="A253" s="104"/>
      <c r="B253" s="104"/>
      <c r="C253" s="104"/>
      <c r="D253" s="104"/>
      <c r="E253" s="104"/>
      <c r="F253" s="104"/>
      <c r="G253" s="65"/>
      <c r="H253" s="109"/>
      <c r="I253" s="109"/>
      <c r="J253" s="109"/>
      <c r="K253" s="104"/>
    </row>
    <row r="254" spans="1:11" ht="15" customHeight="1">
      <c r="A254" s="104"/>
      <c r="B254" s="104"/>
      <c r="C254" s="104"/>
      <c r="D254" s="104"/>
      <c r="E254" s="104"/>
      <c r="F254" s="104"/>
      <c r="G254" s="65"/>
      <c r="H254" s="109"/>
      <c r="I254" s="109"/>
      <c r="J254" s="109"/>
      <c r="K254" s="104"/>
    </row>
    <row r="255" spans="1:11" ht="15" customHeight="1">
      <c r="A255" s="104"/>
      <c r="B255" s="104"/>
      <c r="C255" s="104"/>
      <c r="D255" s="104"/>
      <c r="E255" s="104"/>
      <c r="F255" s="104"/>
      <c r="G255" s="65"/>
      <c r="H255" s="109"/>
      <c r="I255" s="109"/>
      <c r="J255" s="109"/>
      <c r="K255" s="104"/>
    </row>
    <row r="256" spans="1:11" ht="15" customHeight="1">
      <c r="A256" s="104"/>
      <c r="B256" s="104"/>
      <c r="C256" s="104"/>
      <c r="D256" s="104"/>
      <c r="E256" s="104"/>
      <c r="F256" s="104"/>
      <c r="G256" s="65"/>
      <c r="H256" s="109"/>
      <c r="I256" s="109"/>
      <c r="J256" s="109"/>
      <c r="K256" s="104"/>
    </row>
    <row r="257" spans="1:11" ht="15" customHeight="1">
      <c r="A257" s="104"/>
      <c r="B257" s="104"/>
      <c r="C257" s="104"/>
      <c r="D257" s="104"/>
      <c r="E257" s="104"/>
      <c r="F257" s="104"/>
      <c r="G257" s="65"/>
      <c r="H257" s="109"/>
      <c r="I257" s="109"/>
      <c r="J257" s="109"/>
      <c r="K257" s="104"/>
    </row>
    <row r="258" spans="1:11" ht="15" customHeight="1">
      <c r="A258" s="104"/>
      <c r="B258" s="104"/>
      <c r="C258" s="104"/>
      <c r="D258" s="104"/>
      <c r="E258" s="104"/>
      <c r="F258" s="104"/>
      <c r="G258" s="65"/>
      <c r="H258" s="109"/>
      <c r="I258" s="109"/>
      <c r="J258" s="109"/>
      <c r="K258" s="104"/>
    </row>
    <row r="259" spans="1:11" ht="15" customHeight="1">
      <c r="A259" s="104"/>
      <c r="B259" s="104"/>
      <c r="C259" s="104"/>
      <c r="D259" s="104"/>
      <c r="E259" s="104"/>
      <c r="F259" s="104"/>
      <c r="G259" s="65"/>
      <c r="H259" s="109"/>
      <c r="I259" s="109"/>
      <c r="J259" s="109"/>
      <c r="K259" s="104"/>
    </row>
    <row r="260" spans="1:11" ht="15" customHeight="1">
      <c r="A260" s="104"/>
      <c r="B260" s="104"/>
      <c r="C260" s="104"/>
      <c r="D260" s="104"/>
      <c r="E260" s="104"/>
      <c r="F260" s="104"/>
      <c r="G260" s="65"/>
      <c r="H260" s="109"/>
      <c r="I260" s="109"/>
      <c r="J260" s="109"/>
      <c r="K260" s="104"/>
    </row>
    <row r="261" spans="1:11" ht="15" customHeight="1">
      <c r="A261" s="104"/>
      <c r="B261" s="104"/>
      <c r="C261" s="104"/>
      <c r="D261" s="104"/>
      <c r="E261" s="104"/>
      <c r="F261" s="104"/>
      <c r="G261" s="65"/>
      <c r="H261" s="109"/>
      <c r="I261" s="109"/>
      <c r="J261" s="109"/>
      <c r="K261" s="104"/>
    </row>
    <row r="262" spans="1:11" ht="15" customHeight="1">
      <c r="A262" s="104"/>
      <c r="B262" s="104"/>
      <c r="C262" s="104"/>
      <c r="D262" s="104"/>
      <c r="E262" s="104"/>
      <c r="F262" s="104"/>
      <c r="G262" s="65"/>
      <c r="H262" s="109"/>
      <c r="I262" s="109"/>
      <c r="J262" s="109"/>
      <c r="K262" s="104"/>
    </row>
    <row r="263" spans="1:11" ht="15" customHeight="1">
      <c r="A263" s="104"/>
      <c r="B263" s="104"/>
      <c r="C263" s="104"/>
      <c r="D263" s="104"/>
      <c r="E263" s="104"/>
      <c r="F263" s="104"/>
      <c r="G263" s="65"/>
      <c r="H263" s="109"/>
      <c r="I263" s="109"/>
      <c r="J263" s="109"/>
      <c r="K263" s="104"/>
    </row>
    <row r="264" spans="1:11" ht="15" customHeight="1">
      <c r="A264" s="104"/>
      <c r="B264" s="104"/>
      <c r="C264" s="104"/>
      <c r="D264" s="104"/>
      <c r="E264" s="104"/>
      <c r="F264" s="104"/>
      <c r="G264" s="65"/>
      <c r="H264" s="109"/>
      <c r="I264" s="109"/>
      <c r="J264" s="109"/>
      <c r="K264" s="104"/>
    </row>
    <row r="265" spans="1:11" ht="15" customHeight="1">
      <c r="A265" s="104"/>
      <c r="B265" s="104"/>
      <c r="C265" s="104"/>
      <c r="D265" s="104"/>
      <c r="E265" s="104"/>
      <c r="F265" s="104"/>
      <c r="G265" s="65"/>
      <c r="H265" s="109"/>
      <c r="I265" s="109"/>
      <c r="J265" s="109"/>
      <c r="K265" s="104"/>
    </row>
    <row r="266" spans="1:11" ht="15" customHeight="1">
      <c r="A266" s="104"/>
      <c r="B266" s="104"/>
      <c r="C266" s="104"/>
      <c r="D266" s="104"/>
      <c r="E266" s="104"/>
      <c r="F266" s="104"/>
      <c r="G266" s="65"/>
      <c r="H266" s="109"/>
      <c r="I266" s="109"/>
      <c r="J266" s="109"/>
      <c r="K266" s="104"/>
    </row>
    <row r="267" spans="1:11" ht="15" customHeight="1">
      <c r="A267" s="104"/>
      <c r="B267" s="104"/>
      <c r="C267" s="104"/>
      <c r="D267" s="104"/>
      <c r="E267" s="104"/>
      <c r="F267" s="104"/>
      <c r="G267" s="65"/>
      <c r="H267" s="109"/>
      <c r="I267" s="109"/>
      <c r="J267" s="109"/>
      <c r="K267" s="104"/>
    </row>
    <row r="268" spans="1:11" ht="15" customHeight="1">
      <c r="A268" s="104"/>
      <c r="B268" s="104"/>
      <c r="C268" s="104"/>
      <c r="D268" s="104"/>
      <c r="E268" s="104"/>
      <c r="F268" s="104"/>
      <c r="G268" s="65"/>
      <c r="H268" s="109"/>
      <c r="I268" s="109"/>
      <c r="J268" s="109"/>
      <c r="K268" s="104"/>
    </row>
    <row r="269" spans="1:11" ht="15" customHeight="1">
      <c r="A269" s="104"/>
      <c r="B269" s="104"/>
      <c r="C269" s="104"/>
      <c r="D269" s="104"/>
      <c r="E269" s="104"/>
      <c r="F269" s="104"/>
      <c r="G269" s="65"/>
      <c r="H269" s="109"/>
      <c r="I269" s="109"/>
      <c r="J269" s="109"/>
      <c r="K269" s="104"/>
    </row>
    <row r="270" spans="1:11" ht="15" customHeight="1">
      <c r="A270" s="104"/>
      <c r="B270" s="104"/>
      <c r="C270" s="104"/>
      <c r="D270" s="104"/>
      <c r="E270" s="104"/>
      <c r="F270" s="104"/>
      <c r="G270" s="65"/>
      <c r="H270" s="109"/>
      <c r="I270" s="109"/>
      <c r="J270" s="109"/>
      <c r="K270" s="104"/>
    </row>
    <row r="271" spans="1:11" ht="15" customHeight="1">
      <c r="A271" s="104"/>
      <c r="B271" s="104"/>
      <c r="C271" s="104"/>
      <c r="D271" s="104"/>
      <c r="E271" s="104"/>
      <c r="F271" s="104"/>
      <c r="G271" s="65"/>
      <c r="H271" s="109"/>
      <c r="I271" s="109"/>
      <c r="J271" s="109"/>
      <c r="K271" s="104"/>
    </row>
    <row r="272" spans="1:11" ht="15" customHeight="1">
      <c r="A272" s="104"/>
      <c r="B272" s="104"/>
      <c r="C272" s="104"/>
      <c r="D272" s="104"/>
      <c r="E272" s="104"/>
      <c r="F272" s="104"/>
      <c r="G272" s="65"/>
      <c r="H272" s="109"/>
      <c r="I272" s="109"/>
      <c r="J272" s="109"/>
      <c r="K272" s="104"/>
    </row>
    <row r="273" spans="1:11" ht="15" customHeight="1">
      <c r="A273" s="104"/>
      <c r="B273" s="104"/>
      <c r="C273" s="104"/>
      <c r="D273" s="104"/>
      <c r="E273" s="104"/>
      <c r="F273" s="104"/>
      <c r="G273" s="65"/>
      <c r="H273" s="109"/>
      <c r="I273" s="109"/>
      <c r="J273" s="109"/>
      <c r="K273" s="104"/>
    </row>
    <row r="274" spans="1:11" ht="15" customHeight="1">
      <c r="A274" s="104"/>
      <c r="B274" s="104"/>
      <c r="C274" s="104"/>
      <c r="D274" s="104"/>
      <c r="E274" s="104"/>
      <c r="F274" s="104"/>
      <c r="G274" s="65"/>
      <c r="H274" s="109"/>
      <c r="I274" s="109"/>
      <c r="J274" s="109"/>
      <c r="K274" s="104"/>
    </row>
    <row r="275" spans="1:11" ht="15" customHeight="1">
      <c r="A275" s="104"/>
      <c r="B275" s="104"/>
      <c r="C275" s="104"/>
      <c r="D275" s="104"/>
      <c r="E275" s="104"/>
      <c r="F275" s="104"/>
      <c r="G275" s="65"/>
      <c r="H275" s="109"/>
      <c r="I275" s="109"/>
      <c r="J275" s="109"/>
      <c r="K275" s="104"/>
    </row>
    <row r="276" spans="1:11" ht="15" customHeight="1">
      <c r="A276" s="104"/>
      <c r="B276" s="104"/>
      <c r="C276" s="104"/>
      <c r="D276" s="104"/>
      <c r="E276" s="104"/>
      <c r="F276" s="104"/>
      <c r="G276" s="65"/>
      <c r="H276" s="109"/>
      <c r="I276" s="109"/>
      <c r="J276" s="109"/>
      <c r="K276" s="104"/>
    </row>
    <row r="277" spans="1:11" ht="15" customHeight="1">
      <c r="A277" s="104"/>
      <c r="B277" s="104"/>
      <c r="C277" s="104"/>
      <c r="D277" s="104"/>
      <c r="E277" s="104"/>
      <c r="F277" s="104"/>
      <c r="G277" s="65"/>
      <c r="H277" s="109"/>
      <c r="I277" s="109"/>
      <c r="J277" s="109"/>
      <c r="K277" s="104"/>
    </row>
    <row r="278" spans="1:11" ht="15" customHeight="1">
      <c r="A278" s="104"/>
      <c r="B278" s="104"/>
      <c r="C278" s="104"/>
      <c r="D278" s="104"/>
      <c r="E278" s="104"/>
      <c r="F278" s="104"/>
      <c r="G278" s="65"/>
      <c r="H278" s="109"/>
      <c r="I278" s="109"/>
      <c r="J278" s="109"/>
      <c r="K278" s="104"/>
    </row>
    <row r="279" spans="1:11" ht="15" customHeight="1">
      <c r="A279" s="104"/>
      <c r="B279" s="104"/>
      <c r="C279" s="104"/>
      <c r="D279" s="104"/>
      <c r="E279" s="104"/>
      <c r="F279" s="104"/>
      <c r="G279" s="65"/>
      <c r="H279" s="109"/>
      <c r="I279" s="109"/>
      <c r="J279" s="109"/>
      <c r="K279" s="104"/>
    </row>
    <row r="280" spans="1:11" ht="15" customHeight="1">
      <c r="A280" s="104"/>
      <c r="B280" s="104"/>
      <c r="C280" s="104"/>
      <c r="D280" s="104"/>
      <c r="E280" s="104"/>
      <c r="F280" s="104"/>
      <c r="G280" s="65"/>
      <c r="H280" s="109"/>
      <c r="I280" s="109"/>
      <c r="J280" s="109"/>
      <c r="K280" s="104"/>
    </row>
    <row r="281" spans="1:11" ht="15" customHeight="1">
      <c r="A281" s="104"/>
      <c r="B281" s="104"/>
      <c r="C281" s="104"/>
      <c r="D281" s="104"/>
      <c r="E281" s="104"/>
      <c r="F281" s="104"/>
      <c r="G281" s="65"/>
      <c r="H281" s="109"/>
      <c r="I281" s="109"/>
      <c r="J281" s="109"/>
      <c r="K281" s="104"/>
    </row>
    <row r="282" spans="1:11" ht="15" customHeight="1">
      <c r="A282" s="104"/>
      <c r="B282" s="104"/>
      <c r="C282" s="104"/>
      <c r="D282" s="104"/>
      <c r="E282" s="104"/>
      <c r="F282" s="104"/>
      <c r="G282" s="65"/>
      <c r="H282" s="109"/>
      <c r="I282" s="109"/>
      <c r="J282" s="109"/>
      <c r="K282" s="104"/>
    </row>
    <row r="283" spans="1:11" ht="15" customHeight="1">
      <c r="A283" s="104"/>
      <c r="B283" s="104"/>
      <c r="C283" s="104"/>
      <c r="D283" s="104"/>
      <c r="E283" s="104"/>
      <c r="F283" s="104"/>
      <c r="G283" s="65"/>
      <c r="H283" s="109"/>
      <c r="I283" s="109"/>
      <c r="J283" s="109"/>
      <c r="K283" s="104"/>
    </row>
    <row r="284" spans="1:11" ht="15" customHeight="1">
      <c r="A284" s="104"/>
      <c r="B284" s="104"/>
      <c r="C284" s="104"/>
      <c r="D284" s="104"/>
      <c r="E284" s="104"/>
      <c r="F284" s="104"/>
      <c r="G284" s="65"/>
      <c r="H284" s="109"/>
      <c r="I284" s="109"/>
      <c r="J284" s="109"/>
      <c r="K284" s="104"/>
    </row>
    <row r="285" spans="1:11" ht="15" customHeight="1">
      <c r="A285" s="104"/>
      <c r="B285" s="104"/>
      <c r="C285" s="104"/>
      <c r="D285" s="104"/>
      <c r="E285" s="104"/>
      <c r="F285" s="104"/>
      <c r="G285" s="65"/>
      <c r="H285" s="109"/>
      <c r="I285" s="109"/>
      <c r="J285" s="109"/>
      <c r="K285" s="104"/>
    </row>
    <row r="286" spans="1:11" ht="15" customHeight="1">
      <c r="A286" s="104"/>
      <c r="B286" s="104"/>
      <c r="C286" s="104"/>
      <c r="D286" s="104"/>
      <c r="E286" s="104"/>
      <c r="F286" s="104"/>
      <c r="G286" s="65"/>
      <c r="H286" s="109"/>
      <c r="I286" s="109"/>
      <c r="J286" s="109"/>
      <c r="K286" s="104"/>
    </row>
    <row r="287" spans="1:11" ht="15" customHeight="1">
      <c r="A287" s="104"/>
      <c r="B287" s="104"/>
      <c r="C287" s="104"/>
      <c r="D287" s="104"/>
      <c r="E287" s="104"/>
      <c r="F287" s="104"/>
      <c r="G287" s="65"/>
      <c r="H287" s="109"/>
      <c r="I287" s="109"/>
      <c r="J287" s="109"/>
      <c r="K287" s="104"/>
    </row>
    <row r="288" spans="1:11" ht="15" customHeight="1">
      <c r="A288" s="104"/>
      <c r="B288" s="104"/>
      <c r="C288" s="104"/>
      <c r="D288" s="104"/>
      <c r="E288" s="104"/>
      <c r="F288" s="104"/>
      <c r="G288" s="65"/>
      <c r="H288" s="109"/>
      <c r="I288" s="109"/>
      <c r="J288" s="109"/>
      <c r="K288" s="104"/>
    </row>
    <row r="289" spans="1:11" ht="15" customHeight="1">
      <c r="A289" s="104"/>
      <c r="B289" s="104"/>
      <c r="C289" s="104"/>
      <c r="D289" s="104"/>
      <c r="E289" s="104"/>
      <c r="F289" s="104"/>
      <c r="G289" s="65"/>
      <c r="H289" s="109"/>
      <c r="I289" s="109"/>
      <c r="J289" s="109"/>
      <c r="K289" s="104"/>
    </row>
    <row r="290" spans="1:11" ht="15" customHeight="1">
      <c r="A290" s="104"/>
      <c r="B290" s="104"/>
      <c r="C290" s="104"/>
      <c r="D290" s="104"/>
      <c r="E290" s="104"/>
      <c r="F290" s="104"/>
      <c r="G290" s="65"/>
      <c r="H290" s="109"/>
      <c r="I290" s="109"/>
      <c r="J290" s="109"/>
      <c r="K290" s="104"/>
    </row>
    <row r="291" spans="1:11" ht="15" customHeight="1">
      <c r="A291" s="104"/>
      <c r="B291" s="104"/>
      <c r="C291" s="104"/>
      <c r="D291" s="104"/>
      <c r="E291" s="104"/>
      <c r="F291" s="104"/>
      <c r="G291" s="65"/>
      <c r="H291" s="109"/>
      <c r="I291" s="109"/>
      <c r="J291" s="109"/>
      <c r="K291" s="104"/>
    </row>
    <row r="292" spans="1:11" ht="15" customHeight="1">
      <c r="A292" s="104"/>
      <c r="B292" s="104"/>
      <c r="C292" s="104"/>
      <c r="D292" s="104"/>
      <c r="E292" s="104"/>
      <c r="F292" s="104"/>
      <c r="G292" s="65"/>
      <c r="H292" s="109"/>
      <c r="I292" s="109"/>
      <c r="J292" s="109"/>
      <c r="K292" s="104"/>
    </row>
    <row r="293" spans="1:11" ht="15" customHeight="1">
      <c r="A293" s="104"/>
      <c r="B293" s="104"/>
      <c r="C293" s="104"/>
      <c r="D293" s="104"/>
      <c r="E293" s="104"/>
      <c r="F293" s="104"/>
      <c r="G293" s="65"/>
      <c r="H293" s="109"/>
      <c r="I293" s="109"/>
      <c r="J293" s="109"/>
      <c r="K293" s="104"/>
    </row>
    <row r="294" spans="1:11" ht="15" customHeight="1">
      <c r="A294" s="104"/>
      <c r="B294" s="104"/>
      <c r="C294" s="104"/>
      <c r="D294" s="104"/>
      <c r="E294" s="104"/>
      <c r="F294" s="104"/>
      <c r="G294" s="65"/>
      <c r="H294" s="109"/>
      <c r="I294" s="109"/>
      <c r="J294" s="109"/>
      <c r="K294" s="104"/>
    </row>
    <row r="295" spans="1:11" ht="15" customHeight="1">
      <c r="A295" s="104"/>
      <c r="B295" s="104"/>
      <c r="C295" s="104"/>
      <c r="D295" s="104"/>
      <c r="E295" s="104"/>
      <c r="F295" s="104"/>
      <c r="G295" s="65"/>
      <c r="H295" s="109"/>
      <c r="I295" s="109"/>
      <c r="J295" s="109"/>
      <c r="K295" s="104"/>
    </row>
    <row r="296" spans="1:11" ht="15" customHeight="1">
      <c r="A296" s="104"/>
      <c r="B296" s="104"/>
      <c r="C296" s="104"/>
      <c r="D296" s="104"/>
      <c r="E296" s="104"/>
      <c r="F296" s="104"/>
      <c r="G296" s="65"/>
      <c r="H296" s="109"/>
      <c r="I296" s="109"/>
      <c r="J296" s="109"/>
      <c r="K296" s="104"/>
    </row>
    <row r="297" spans="1:11" ht="15" customHeight="1">
      <c r="A297" s="104"/>
      <c r="B297" s="104"/>
      <c r="C297" s="104"/>
      <c r="D297" s="104"/>
      <c r="E297" s="104"/>
      <c r="F297" s="104"/>
      <c r="G297" s="65"/>
      <c r="H297" s="109"/>
      <c r="I297" s="109"/>
      <c r="J297" s="109"/>
      <c r="K297" s="104"/>
    </row>
    <row r="298" spans="1:11" ht="15" customHeight="1">
      <c r="A298" s="104"/>
      <c r="B298" s="104"/>
      <c r="C298" s="104"/>
      <c r="D298" s="104"/>
      <c r="E298" s="104"/>
      <c r="F298" s="104"/>
      <c r="G298" s="65"/>
      <c r="H298" s="109"/>
      <c r="I298" s="109"/>
      <c r="J298" s="109"/>
      <c r="K298" s="104"/>
    </row>
    <row r="299" spans="1:11" ht="15" customHeight="1">
      <c r="A299" s="104"/>
      <c r="B299" s="104"/>
      <c r="C299" s="104"/>
      <c r="D299" s="104"/>
      <c r="E299" s="104"/>
      <c r="F299" s="104"/>
      <c r="G299" s="65"/>
      <c r="H299" s="109"/>
      <c r="I299" s="109"/>
      <c r="J299" s="109"/>
      <c r="K299" s="104"/>
    </row>
    <row r="300" spans="1:11" ht="15" customHeight="1">
      <c r="A300" s="104"/>
      <c r="B300" s="104"/>
      <c r="C300" s="104"/>
      <c r="D300" s="104"/>
      <c r="E300" s="104"/>
      <c r="F300" s="104"/>
      <c r="G300" s="65"/>
      <c r="H300" s="109"/>
      <c r="I300" s="109"/>
      <c r="J300" s="109"/>
      <c r="K300" s="104"/>
    </row>
    <row r="301" spans="1:11" ht="15" customHeight="1">
      <c r="A301" s="104"/>
      <c r="B301" s="104"/>
      <c r="C301" s="104"/>
      <c r="D301" s="104"/>
      <c r="E301" s="104"/>
      <c r="F301" s="104"/>
      <c r="G301" s="65"/>
      <c r="H301" s="109"/>
      <c r="I301" s="109"/>
      <c r="J301" s="109"/>
      <c r="K301" s="104"/>
    </row>
    <row r="302" spans="1:11" ht="15" customHeight="1">
      <c r="A302" s="104"/>
      <c r="B302" s="104"/>
      <c r="C302" s="104"/>
      <c r="D302" s="104"/>
      <c r="E302" s="104"/>
      <c r="F302" s="104"/>
      <c r="G302" s="65"/>
      <c r="H302" s="109"/>
      <c r="I302" s="109"/>
      <c r="J302" s="109"/>
      <c r="K302" s="104"/>
    </row>
    <row r="303" spans="1:11" ht="15" customHeight="1">
      <c r="A303" s="104"/>
      <c r="B303" s="104"/>
      <c r="C303" s="104"/>
      <c r="D303" s="104"/>
      <c r="E303" s="104"/>
      <c r="F303" s="104"/>
      <c r="G303" s="65"/>
      <c r="H303" s="109"/>
      <c r="I303" s="109"/>
      <c r="J303" s="109"/>
      <c r="K303" s="104"/>
    </row>
    <row r="304" spans="1:11" ht="15" customHeight="1">
      <c r="A304" s="104"/>
      <c r="B304" s="104"/>
      <c r="C304" s="104"/>
      <c r="D304" s="104"/>
      <c r="E304" s="104"/>
      <c r="F304" s="104"/>
      <c r="G304" s="65"/>
      <c r="H304" s="109"/>
      <c r="I304" s="109"/>
      <c r="J304" s="109"/>
      <c r="K304" s="104"/>
    </row>
    <row r="305" spans="1:11" ht="15" customHeight="1">
      <c r="A305" s="104"/>
      <c r="B305" s="104"/>
      <c r="C305" s="104"/>
      <c r="D305" s="104"/>
      <c r="E305" s="104"/>
      <c r="F305" s="104"/>
      <c r="G305" s="65"/>
      <c r="H305" s="109"/>
      <c r="I305" s="109"/>
      <c r="J305" s="109"/>
      <c r="K305" s="104"/>
    </row>
    <row r="306" spans="1:11" ht="15" customHeight="1">
      <c r="A306" s="104"/>
      <c r="B306" s="104"/>
      <c r="C306" s="104"/>
      <c r="D306" s="104"/>
      <c r="E306" s="104"/>
      <c r="F306" s="104"/>
      <c r="G306" s="65"/>
      <c r="H306" s="109"/>
      <c r="I306" s="109"/>
      <c r="J306" s="109"/>
      <c r="K306" s="104"/>
    </row>
    <row r="307" spans="1:11" ht="15" customHeight="1">
      <c r="A307" s="104"/>
      <c r="B307" s="104"/>
      <c r="C307" s="104"/>
      <c r="D307" s="104"/>
      <c r="E307" s="104"/>
      <c r="F307" s="104"/>
      <c r="G307" s="65"/>
      <c r="H307" s="109"/>
      <c r="I307" s="109"/>
      <c r="J307" s="109"/>
      <c r="K307" s="104"/>
    </row>
    <row r="308" spans="1:11" ht="16.5">
      <c r="A308" s="104"/>
      <c r="B308" s="104"/>
      <c r="C308" s="104"/>
      <c r="D308" s="104"/>
      <c r="E308" s="104"/>
      <c r="F308" s="104"/>
      <c r="G308" s="65"/>
      <c r="H308" s="109"/>
      <c r="I308" s="109"/>
      <c r="J308" s="109"/>
      <c r="K308" s="104"/>
    </row>
    <row r="309" spans="1:11" ht="16.5">
      <c r="A309" s="104"/>
      <c r="B309" s="104"/>
      <c r="C309" s="104"/>
      <c r="D309" s="104"/>
      <c r="E309" s="104"/>
      <c r="F309" s="104"/>
      <c r="G309" s="65"/>
      <c r="H309" s="109"/>
      <c r="I309" s="109"/>
      <c r="J309" s="109"/>
      <c r="K309" s="104"/>
    </row>
    <row r="310" spans="1:11" ht="16.5">
      <c r="A310" s="104"/>
      <c r="B310" s="104"/>
      <c r="C310" s="104"/>
      <c r="D310" s="104"/>
      <c r="E310" s="104"/>
      <c r="F310" s="104"/>
      <c r="G310" s="65"/>
      <c r="H310" s="109"/>
      <c r="I310" s="109"/>
      <c r="J310" s="109"/>
      <c r="K310" s="104"/>
    </row>
    <row r="311" spans="1:11" ht="16.5">
      <c r="A311" s="104"/>
      <c r="B311" s="104"/>
      <c r="C311" s="104"/>
      <c r="D311" s="104"/>
      <c r="E311" s="104"/>
      <c r="F311" s="104"/>
      <c r="G311" s="65"/>
      <c r="H311" s="109"/>
      <c r="I311" s="109"/>
      <c r="J311" s="109"/>
      <c r="K311" s="104"/>
    </row>
    <row r="312" spans="1:11" ht="16.5">
      <c r="A312" s="104"/>
      <c r="B312" s="104"/>
      <c r="C312" s="104"/>
      <c r="D312" s="104"/>
      <c r="E312" s="104"/>
      <c r="F312" s="104"/>
      <c r="G312" s="65"/>
      <c r="H312" s="109"/>
      <c r="I312" s="109"/>
      <c r="J312" s="109"/>
      <c r="K312" s="104"/>
    </row>
    <row r="313" spans="1:11" ht="16.5">
      <c r="A313" s="104"/>
      <c r="B313" s="104"/>
      <c r="C313" s="104"/>
      <c r="D313" s="104"/>
      <c r="E313" s="104"/>
      <c r="F313" s="104"/>
      <c r="G313" s="65"/>
      <c r="H313" s="109"/>
      <c r="I313" s="109"/>
      <c r="J313" s="109"/>
      <c r="K313" s="104"/>
    </row>
    <row r="314" spans="1:11" ht="16.5">
      <c r="A314" s="104"/>
      <c r="B314" s="104"/>
      <c r="C314" s="104"/>
      <c r="D314" s="104"/>
      <c r="E314" s="104"/>
      <c r="F314" s="104"/>
      <c r="G314" s="65"/>
      <c r="H314" s="109"/>
      <c r="I314" s="109"/>
      <c r="J314" s="109"/>
      <c r="K314" s="104"/>
    </row>
    <row r="315" spans="1:11" ht="16.5">
      <c r="A315" s="104"/>
      <c r="B315" s="104"/>
      <c r="C315" s="104"/>
      <c r="D315" s="104"/>
      <c r="E315" s="104"/>
      <c r="F315" s="104"/>
      <c r="G315" s="65"/>
      <c r="H315" s="109"/>
      <c r="I315" s="109"/>
      <c r="J315" s="109"/>
      <c r="K315" s="104"/>
    </row>
    <row r="316" spans="1:11" ht="16.5">
      <c r="A316" s="104"/>
      <c r="B316" s="104"/>
      <c r="C316" s="104"/>
      <c r="D316" s="104"/>
      <c r="E316" s="104"/>
      <c r="F316" s="104"/>
      <c r="G316" s="65"/>
      <c r="H316" s="109"/>
      <c r="I316" s="109"/>
      <c r="J316" s="109"/>
      <c r="K316" s="104"/>
    </row>
    <row r="317" spans="1:11" ht="16.5">
      <c r="A317" s="104"/>
      <c r="B317" s="104"/>
      <c r="C317" s="104"/>
      <c r="D317" s="104"/>
      <c r="E317" s="104"/>
      <c r="F317" s="104"/>
      <c r="G317" s="65"/>
      <c r="H317" s="109"/>
      <c r="I317" s="109"/>
      <c r="J317" s="109"/>
      <c r="K317" s="104"/>
    </row>
    <row r="318" spans="1:11" ht="16.5">
      <c r="A318" s="104"/>
      <c r="B318" s="104"/>
      <c r="C318" s="104"/>
      <c r="D318" s="104"/>
      <c r="E318" s="104"/>
      <c r="F318" s="104"/>
      <c r="G318" s="65"/>
      <c r="H318" s="109"/>
      <c r="I318" s="109"/>
      <c r="J318" s="109"/>
      <c r="K318" s="104"/>
    </row>
    <row r="319" spans="1:11" ht="16.5">
      <c r="A319" s="104"/>
      <c r="B319" s="104"/>
      <c r="C319" s="104"/>
      <c r="D319" s="104"/>
      <c r="E319" s="104"/>
      <c r="F319" s="104"/>
      <c r="G319" s="65"/>
      <c r="H319" s="109"/>
      <c r="I319" s="109"/>
      <c r="J319" s="109"/>
      <c r="K319" s="104"/>
    </row>
    <row r="320" spans="1:11" ht="16.5">
      <c r="A320" s="104"/>
      <c r="B320" s="104"/>
      <c r="C320" s="104"/>
      <c r="D320" s="104"/>
      <c r="E320" s="104"/>
      <c r="F320" s="104"/>
      <c r="G320" s="65"/>
      <c r="H320" s="109"/>
      <c r="I320" s="109"/>
      <c r="J320" s="109"/>
      <c r="K320" s="104"/>
    </row>
    <row r="321" spans="1:11" ht="16.5">
      <c r="A321" s="104"/>
      <c r="B321" s="104"/>
      <c r="C321" s="104"/>
      <c r="D321" s="104"/>
      <c r="E321" s="104"/>
      <c r="F321" s="104"/>
      <c r="G321" s="65"/>
      <c r="H321" s="109"/>
      <c r="I321" s="109"/>
      <c r="J321" s="109"/>
      <c r="K321" s="104"/>
    </row>
    <row r="322" spans="1:11" ht="16.5">
      <c r="A322" s="104"/>
      <c r="B322" s="104"/>
      <c r="C322" s="104"/>
      <c r="D322" s="104"/>
      <c r="E322" s="104"/>
      <c r="F322" s="104"/>
      <c r="G322" s="65"/>
      <c r="H322" s="109"/>
      <c r="I322" s="109"/>
      <c r="J322" s="109"/>
      <c r="K322" s="104"/>
    </row>
    <row r="323" spans="1:11" ht="16.5">
      <c r="A323" s="104"/>
      <c r="B323" s="104"/>
      <c r="C323" s="104"/>
      <c r="D323" s="104"/>
      <c r="E323" s="104"/>
      <c r="F323" s="104"/>
      <c r="G323" s="65"/>
      <c r="H323" s="109"/>
      <c r="I323" s="109"/>
      <c r="J323" s="109"/>
      <c r="K323" s="104"/>
    </row>
    <row r="324" spans="1:11" ht="16.5">
      <c r="A324" s="104"/>
      <c r="B324" s="104"/>
      <c r="C324" s="104"/>
      <c r="D324" s="104"/>
      <c r="E324" s="104"/>
      <c r="F324" s="104"/>
      <c r="G324" s="65"/>
      <c r="H324" s="109"/>
      <c r="I324" s="109"/>
      <c r="J324" s="109"/>
      <c r="K324" s="104"/>
    </row>
    <row r="325" spans="1:11" ht="16.5">
      <c r="A325" s="104"/>
      <c r="B325" s="104"/>
      <c r="C325" s="104"/>
      <c r="D325" s="104"/>
      <c r="E325" s="104"/>
      <c r="F325" s="104"/>
      <c r="G325" s="65"/>
      <c r="H325" s="109"/>
      <c r="I325" s="109"/>
      <c r="J325" s="109"/>
      <c r="K325" s="104"/>
    </row>
    <row r="326" spans="1:11" ht="16.5">
      <c r="A326" s="104"/>
      <c r="B326" s="104"/>
      <c r="C326" s="104"/>
      <c r="D326" s="104"/>
      <c r="E326" s="104"/>
      <c r="F326" s="104"/>
      <c r="G326" s="65"/>
      <c r="H326" s="109"/>
      <c r="I326" s="109"/>
      <c r="J326" s="109"/>
      <c r="K326" s="104"/>
    </row>
    <row r="327" spans="1:11" ht="16.5">
      <c r="A327" s="104"/>
      <c r="B327" s="104"/>
      <c r="C327" s="104"/>
      <c r="D327" s="104"/>
      <c r="E327" s="104"/>
      <c r="F327" s="104"/>
      <c r="G327" s="65"/>
      <c r="H327" s="109"/>
      <c r="I327" s="109"/>
      <c r="J327" s="109"/>
      <c r="K327" s="104"/>
    </row>
    <row r="328" spans="1:11" ht="16.5">
      <c r="A328" s="104"/>
      <c r="B328" s="104"/>
      <c r="C328" s="104"/>
      <c r="D328" s="104"/>
      <c r="E328" s="104"/>
      <c r="F328" s="104"/>
      <c r="G328" s="65"/>
      <c r="H328" s="109"/>
      <c r="I328" s="109"/>
      <c r="J328" s="109"/>
      <c r="K328" s="104"/>
    </row>
    <row r="329" spans="1:11" ht="16.5">
      <c r="A329" s="104"/>
      <c r="B329" s="104"/>
      <c r="C329" s="104"/>
      <c r="D329" s="104"/>
      <c r="E329" s="104"/>
      <c r="F329" s="104"/>
      <c r="G329" s="65"/>
      <c r="H329" s="109"/>
      <c r="I329" s="109"/>
      <c r="J329" s="109"/>
      <c r="K329" s="104"/>
    </row>
    <row r="330" spans="1:11" ht="16.5">
      <c r="A330" s="104"/>
      <c r="B330" s="104"/>
      <c r="C330" s="104"/>
      <c r="D330" s="104"/>
      <c r="E330" s="104"/>
      <c r="F330" s="104"/>
      <c r="G330" s="65"/>
      <c r="H330" s="109"/>
      <c r="I330" s="109"/>
      <c r="J330" s="109"/>
      <c r="K330" s="104"/>
    </row>
    <row r="331" spans="1:11" ht="16.5">
      <c r="A331" s="104"/>
      <c r="B331" s="104"/>
      <c r="C331" s="104"/>
      <c r="D331" s="104"/>
      <c r="E331" s="104"/>
      <c r="F331" s="104"/>
      <c r="G331" s="65"/>
      <c r="H331" s="109"/>
      <c r="I331" s="109"/>
      <c r="J331" s="109"/>
      <c r="K331" s="104"/>
    </row>
    <row r="332" spans="1:11" ht="16.5">
      <c r="A332" s="104"/>
      <c r="B332" s="104"/>
      <c r="C332" s="104"/>
      <c r="D332" s="104"/>
      <c r="E332" s="104"/>
      <c r="F332" s="104"/>
      <c r="G332" s="65"/>
      <c r="H332" s="109"/>
      <c r="I332" s="109"/>
      <c r="J332" s="109"/>
      <c r="K332" s="104"/>
    </row>
    <row r="333" spans="1:11" ht="16.5">
      <c r="A333" s="104"/>
      <c r="B333" s="104"/>
      <c r="C333" s="104"/>
      <c r="D333" s="104"/>
      <c r="E333" s="104"/>
      <c r="F333" s="104"/>
      <c r="G333" s="65"/>
      <c r="H333" s="109"/>
      <c r="I333" s="109"/>
      <c r="J333" s="109"/>
      <c r="K333" s="104"/>
    </row>
    <row r="334" spans="1:11" ht="16.5">
      <c r="A334" s="104"/>
      <c r="B334" s="104"/>
      <c r="C334" s="104"/>
      <c r="D334" s="104"/>
      <c r="E334" s="104"/>
      <c r="F334" s="104"/>
      <c r="G334" s="65"/>
      <c r="H334" s="109"/>
      <c r="I334" s="109"/>
      <c r="J334" s="109"/>
      <c r="K334" s="104"/>
    </row>
    <row r="335" spans="1:11" ht="16.5">
      <c r="A335" s="104"/>
      <c r="B335" s="104"/>
      <c r="C335" s="104"/>
      <c r="D335" s="104"/>
      <c r="E335" s="104"/>
      <c r="F335" s="104"/>
      <c r="G335" s="65"/>
      <c r="H335" s="109"/>
      <c r="I335" s="109"/>
      <c r="J335" s="109"/>
      <c r="K335" s="104"/>
    </row>
    <row r="336" spans="1:11" ht="16.5">
      <c r="A336" s="104"/>
      <c r="B336" s="104"/>
      <c r="C336" s="104"/>
      <c r="D336" s="104"/>
      <c r="E336" s="104"/>
      <c r="F336" s="104"/>
      <c r="G336" s="65"/>
      <c r="H336" s="109"/>
      <c r="I336" s="109"/>
      <c r="J336" s="109"/>
      <c r="K336" s="104"/>
    </row>
    <row r="337" spans="1:11" ht="16.5">
      <c r="A337" s="104"/>
      <c r="B337" s="104"/>
      <c r="C337" s="104"/>
      <c r="D337" s="104"/>
      <c r="E337" s="104"/>
      <c r="F337" s="104"/>
      <c r="G337" s="65"/>
      <c r="H337" s="109"/>
      <c r="I337" s="109"/>
      <c r="J337" s="109"/>
      <c r="K337" s="104"/>
    </row>
    <row r="338" spans="1:11" ht="16.5">
      <c r="A338" s="104"/>
      <c r="B338" s="104"/>
      <c r="C338" s="104"/>
      <c r="D338" s="104"/>
      <c r="E338" s="104"/>
      <c r="F338" s="104"/>
      <c r="G338" s="65"/>
      <c r="H338" s="109"/>
      <c r="I338" s="109"/>
      <c r="J338" s="109"/>
      <c r="K338" s="104"/>
    </row>
    <row r="339" spans="1:11" ht="16.5">
      <c r="A339" s="104"/>
      <c r="B339" s="104"/>
      <c r="C339" s="104"/>
      <c r="D339" s="104"/>
      <c r="E339" s="104"/>
      <c r="F339" s="104"/>
      <c r="G339" s="65"/>
      <c r="H339" s="109"/>
      <c r="I339" s="109"/>
      <c r="J339" s="109"/>
      <c r="K339" s="104"/>
    </row>
    <row r="340" spans="1:11" ht="16.5">
      <c r="A340" s="104"/>
      <c r="B340" s="104"/>
      <c r="C340" s="104"/>
      <c r="D340" s="104"/>
      <c r="E340" s="104"/>
      <c r="F340" s="104"/>
      <c r="G340" s="65"/>
      <c r="H340" s="109"/>
      <c r="I340" s="109"/>
      <c r="J340" s="109"/>
      <c r="K340" s="104"/>
    </row>
    <row r="341" spans="1:11" ht="16.5">
      <c r="A341" s="104"/>
      <c r="B341" s="104"/>
      <c r="C341" s="104"/>
      <c r="D341" s="104"/>
      <c r="E341" s="104"/>
      <c r="F341" s="104"/>
      <c r="G341" s="65"/>
      <c r="H341" s="109"/>
      <c r="I341" s="109"/>
      <c r="J341" s="109"/>
      <c r="K341" s="104"/>
    </row>
    <row r="342" spans="1:11" ht="16.5">
      <c r="A342" s="104"/>
      <c r="B342" s="104"/>
      <c r="C342" s="104"/>
      <c r="D342" s="104"/>
      <c r="E342" s="104"/>
      <c r="F342" s="104"/>
      <c r="G342" s="65"/>
      <c r="H342" s="109"/>
      <c r="I342" s="109"/>
      <c r="J342" s="109"/>
      <c r="K342" s="104"/>
    </row>
    <row r="343" spans="1:11" ht="16.5">
      <c r="A343" s="104"/>
      <c r="B343" s="104"/>
      <c r="C343" s="104"/>
      <c r="D343" s="104"/>
      <c r="E343" s="104"/>
      <c r="F343" s="104"/>
      <c r="G343" s="65"/>
      <c r="H343" s="109"/>
      <c r="I343" s="109"/>
      <c r="J343" s="109"/>
      <c r="K343" s="104"/>
    </row>
    <row r="344" spans="1:11" ht="16.5">
      <c r="A344" s="104"/>
      <c r="B344" s="104"/>
      <c r="C344" s="104"/>
      <c r="D344" s="104"/>
      <c r="E344" s="104"/>
      <c r="F344" s="104"/>
      <c r="G344" s="65"/>
      <c r="H344" s="109"/>
      <c r="I344" s="109"/>
      <c r="J344" s="109"/>
      <c r="K344" s="104"/>
    </row>
    <row r="345" spans="1:11" ht="16.5">
      <c r="A345" s="104"/>
      <c r="B345" s="104"/>
      <c r="C345" s="104"/>
      <c r="D345" s="104"/>
      <c r="E345" s="104"/>
      <c r="F345" s="104"/>
      <c r="G345" s="65"/>
      <c r="H345" s="109"/>
      <c r="I345" s="109"/>
      <c r="J345" s="109"/>
      <c r="K345" s="104"/>
    </row>
    <row r="346" spans="1:11" ht="16.5">
      <c r="A346" s="104"/>
      <c r="B346" s="104"/>
      <c r="C346" s="104"/>
      <c r="D346" s="104"/>
      <c r="E346" s="104"/>
      <c r="F346" s="104"/>
      <c r="G346" s="65"/>
      <c r="H346" s="109"/>
      <c r="I346" s="109"/>
      <c r="J346" s="109"/>
      <c r="K346" s="104"/>
    </row>
    <row r="347" spans="1:11" ht="16.5">
      <c r="A347" s="104"/>
      <c r="B347" s="104"/>
      <c r="C347" s="104"/>
      <c r="D347" s="104"/>
      <c r="E347" s="104"/>
      <c r="F347" s="104"/>
      <c r="G347" s="65"/>
      <c r="H347" s="109"/>
      <c r="I347" s="109"/>
      <c r="J347" s="109"/>
      <c r="K347" s="104"/>
    </row>
    <row r="348" spans="1:11" ht="16.5">
      <c r="A348" s="104"/>
      <c r="B348" s="104"/>
      <c r="C348" s="104"/>
      <c r="D348" s="104"/>
      <c r="E348" s="104"/>
      <c r="F348" s="104"/>
      <c r="G348" s="65"/>
      <c r="H348" s="109"/>
      <c r="I348" s="109"/>
      <c r="J348" s="109"/>
      <c r="K348" s="104"/>
    </row>
    <row r="349" spans="1:11" ht="16.5">
      <c r="A349" s="104"/>
      <c r="B349" s="104"/>
      <c r="C349" s="104"/>
      <c r="D349" s="104"/>
      <c r="E349" s="104"/>
      <c r="F349" s="104"/>
      <c r="G349" s="65"/>
      <c r="H349" s="109"/>
      <c r="I349" s="109"/>
      <c r="J349" s="109"/>
      <c r="K349" s="104"/>
    </row>
    <row r="350" spans="1:11" ht="16.5">
      <c r="A350" s="104"/>
      <c r="B350" s="104"/>
      <c r="C350" s="104"/>
      <c r="D350" s="104"/>
      <c r="E350" s="104"/>
      <c r="F350" s="104"/>
      <c r="G350" s="65"/>
      <c r="H350" s="109"/>
      <c r="I350" s="109"/>
      <c r="J350" s="109"/>
      <c r="K350" s="104"/>
    </row>
    <row r="351" spans="1:11" ht="16.5">
      <c r="A351" s="104"/>
      <c r="B351" s="104"/>
      <c r="C351" s="104"/>
      <c r="D351" s="104"/>
      <c r="E351" s="104"/>
      <c r="F351" s="104"/>
      <c r="G351" s="65"/>
      <c r="H351" s="109"/>
      <c r="I351" s="109"/>
      <c r="J351" s="109"/>
      <c r="K351" s="104"/>
    </row>
    <row r="352" spans="1:11" ht="16.5">
      <c r="A352" s="104"/>
      <c r="B352" s="104"/>
      <c r="C352" s="104"/>
      <c r="D352" s="104"/>
      <c r="E352" s="104"/>
      <c r="F352" s="104"/>
      <c r="G352" s="65"/>
      <c r="H352" s="109"/>
      <c r="I352" s="109"/>
      <c r="J352" s="109"/>
      <c r="K352" s="104"/>
    </row>
    <row r="353" spans="1:11" ht="16.5">
      <c r="A353" s="104"/>
      <c r="B353" s="104"/>
      <c r="C353" s="104"/>
      <c r="D353" s="104"/>
      <c r="E353" s="104"/>
      <c r="F353" s="104"/>
      <c r="G353" s="65"/>
      <c r="H353" s="109"/>
      <c r="I353" s="109"/>
      <c r="J353" s="109"/>
      <c r="K353" s="104"/>
    </row>
    <row r="354" spans="1:11" ht="16.5">
      <c r="A354" s="104"/>
      <c r="B354" s="104"/>
      <c r="C354" s="104"/>
      <c r="D354" s="104"/>
      <c r="E354" s="104"/>
      <c r="F354" s="104"/>
      <c r="G354" s="65"/>
      <c r="H354" s="109"/>
      <c r="I354" s="109"/>
      <c r="J354" s="109"/>
      <c r="K354" s="104"/>
    </row>
    <row r="355" spans="1:11" ht="16.5">
      <c r="A355" s="104"/>
      <c r="B355" s="104"/>
      <c r="C355" s="104"/>
      <c r="D355" s="104"/>
      <c r="E355" s="104"/>
      <c r="F355" s="104"/>
      <c r="G355" s="65"/>
      <c r="H355" s="109"/>
      <c r="I355" s="109"/>
      <c r="J355" s="109"/>
      <c r="K355" s="104"/>
    </row>
    <row r="356" spans="1:11" ht="16.5">
      <c r="A356" s="104"/>
      <c r="B356" s="104"/>
      <c r="C356" s="104"/>
      <c r="D356" s="104"/>
      <c r="E356" s="104"/>
      <c r="F356" s="104"/>
      <c r="G356" s="65"/>
      <c r="H356" s="109"/>
      <c r="I356" s="109"/>
      <c r="J356" s="109"/>
      <c r="K356" s="104"/>
    </row>
    <row r="357" spans="1:11" ht="16.5">
      <c r="A357" s="104"/>
      <c r="B357" s="104"/>
      <c r="C357" s="104"/>
      <c r="D357" s="104"/>
      <c r="E357" s="104"/>
      <c r="F357" s="104"/>
      <c r="G357" s="65"/>
      <c r="H357" s="109"/>
      <c r="I357" s="109"/>
      <c r="J357" s="109"/>
      <c r="K357" s="104"/>
    </row>
    <row r="358" spans="1:11" ht="16.5">
      <c r="A358" s="104"/>
      <c r="B358" s="104"/>
      <c r="C358" s="104"/>
      <c r="D358" s="104"/>
      <c r="E358" s="104"/>
      <c r="F358" s="104"/>
      <c r="G358" s="65"/>
      <c r="H358" s="109"/>
      <c r="I358" s="109"/>
      <c r="J358" s="109"/>
      <c r="K358" s="104"/>
    </row>
    <row r="359" spans="1:11" ht="16.5">
      <c r="A359" s="104"/>
      <c r="B359" s="104"/>
      <c r="C359" s="104"/>
      <c r="D359" s="104"/>
      <c r="E359" s="104"/>
      <c r="F359" s="104"/>
      <c r="G359" s="65"/>
      <c r="H359" s="109"/>
      <c r="I359" s="109"/>
      <c r="J359" s="109"/>
      <c r="K359" s="104"/>
    </row>
    <row r="360" spans="1:11" ht="16.5">
      <c r="A360" s="104"/>
      <c r="B360" s="104"/>
      <c r="C360" s="104"/>
      <c r="D360" s="104"/>
      <c r="E360" s="104"/>
      <c r="F360" s="104"/>
      <c r="G360" s="65"/>
      <c r="H360" s="109"/>
      <c r="I360" s="109"/>
      <c r="J360" s="109"/>
      <c r="K360" s="104"/>
    </row>
    <row r="361" spans="1:11" ht="16.5">
      <c r="A361" s="104"/>
      <c r="B361" s="104"/>
      <c r="C361" s="104"/>
      <c r="D361" s="104"/>
      <c r="E361" s="104"/>
      <c r="F361" s="104"/>
      <c r="G361" s="65"/>
      <c r="H361" s="109"/>
      <c r="I361" s="109"/>
      <c r="J361" s="109"/>
      <c r="K361" s="104"/>
    </row>
    <row r="362" spans="1:11" ht="16.5">
      <c r="A362" s="104"/>
      <c r="B362" s="104"/>
      <c r="C362" s="104"/>
      <c r="D362" s="104"/>
      <c r="E362" s="104"/>
      <c r="F362" s="104"/>
      <c r="G362" s="65"/>
      <c r="H362" s="109"/>
      <c r="I362" s="109"/>
      <c r="J362" s="109"/>
      <c r="K362" s="104"/>
    </row>
    <row r="363" spans="1:11" ht="16.5">
      <c r="A363" s="104"/>
      <c r="B363" s="104"/>
      <c r="C363" s="104"/>
      <c r="D363" s="104"/>
      <c r="E363" s="104"/>
      <c r="F363" s="104"/>
      <c r="G363" s="65"/>
      <c r="H363" s="109"/>
      <c r="I363" s="109"/>
      <c r="J363" s="109"/>
      <c r="K363" s="104"/>
    </row>
    <row r="364" spans="1:11" ht="16.5">
      <c r="A364" s="104"/>
      <c r="B364" s="104"/>
      <c r="C364" s="104"/>
      <c r="D364" s="104"/>
      <c r="E364" s="104"/>
      <c r="F364" s="104"/>
      <c r="G364" s="65"/>
      <c r="H364" s="109"/>
      <c r="I364" s="109"/>
      <c r="J364" s="109"/>
      <c r="K364" s="104"/>
    </row>
    <row r="365" spans="1:11" ht="16.5">
      <c r="A365" s="104"/>
      <c r="B365" s="104"/>
      <c r="C365" s="104"/>
      <c r="D365" s="104"/>
      <c r="E365" s="104"/>
      <c r="F365" s="104"/>
      <c r="G365" s="65"/>
      <c r="H365" s="109"/>
      <c r="I365" s="109"/>
      <c r="J365" s="109"/>
      <c r="K365" s="104"/>
    </row>
    <row r="366" spans="1:11" ht="16.5">
      <c r="A366" s="104"/>
      <c r="B366" s="104"/>
      <c r="C366" s="104"/>
      <c r="D366" s="104"/>
      <c r="E366" s="104"/>
      <c r="F366" s="104"/>
      <c r="G366" s="65"/>
      <c r="H366" s="109"/>
      <c r="I366" s="109"/>
      <c r="J366" s="109"/>
      <c r="K366" s="104"/>
    </row>
    <row r="367" spans="1:11" ht="16.5">
      <c r="A367" s="104"/>
      <c r="B367" s="104"/>
      <c r="C367" s="104"/>
      <c r="D367" s="104"/>
      <c r="E367" s="104"/>
      <c r="F367" s="104"/>
      <c r="G367" s="65"/>
      <c r="H367" s="109"/>
      <c r="I367" s="109"/>
      <c r="J367" s="109"/>
      <c r="K367" s="104"/>
    </row>
    <row r="368" spans="1:11" ht="16.5">
      <c r="A368" s="104"/>
      <c r="B368" s="104"/>
      <c r="C368" s="104"/>
      <c r="D368" s="104"/>
      <c r="E368" s="104"/>
      <c r="F368" s="104"/>
      <c r="G368" s="65"/>
      <c r="H368" s="109"/>
      <c r="I368" s="109"/>
      <c r="J368" s="109"/>
      <c r="K368" s="104"/>
    </row>
    <row r="369" spans="1:11" ht="16.5">
      <c r="A369" s="104"/>
      <c r="B369" s="104"/>
      <c r="C369" s="104"/>
      <c r="D369" s="104"/>
      <c r="E369" s="104"/>
      <c r="F369" s="104"/>
      <c r="G369" s="65"/>
      <c r="H369" s="109"/>
      <c r="I369" s="109"/>
      <c r="J369" s="109"/>
      <c r="K369" s="104"/>
    </row>
    <row r="370" spans="1:11" ht="16.5">
      <c r="A370" s="104"/>
      <c r="B370" s="104"/>
      <c r="C370" s="104"/>
      <c r="D370" s="104"/>
      <c r="E370" s="104"/>
      <c r="F370" s="104"/>
      <c r="G370" s="65"/>
      <c r="H370" s="109"/>
      <c r="I370" s="109"/>
      <c r="J370" s="109"/>
      <c r="K370" s="104"/>
    </row>
    <row r="371" spans="1:11" ht="16.5">
      <c r="A371" s="104"/>
      <c r="B371" s="104"/>
      <c r="C371" s="104"/>
      <c r="D371" s="104"/>
      <c r="E371" s="104"/>
      <c r="F371" s="104"/>
      <c r="G371" s="65"/>
      <c r="H371" s="109"/>
      <c r="I371" s="109"/>
      <c r="J371" s="109"/>
      <c r="K371" s="104"/>
    </row>
    <row r="372" spans="1:11" ht="16.5">
      <c r="A372" s="104"/>
      <c r="B372" s="104"/>
      <c r="C372" s="104"/>
      <c r="D372" s="104"/>
      <c r="E372" s="104"/>
      <c r="F372" s="104"/>
      <c r="G372" s="65"/>
      <c r="H372" s="109"/>
      <c r="I372" s="109"/>
      <c r="J372" s="109"/>
      <c r="K372" s="104"/>
    </row>
    <row r="373" spans="1:11" ht="16.5">
      <c r="A373" s="104"/>
      <c r="B373" s="104"/>
      <c r="C373" s="104"/>
      <c r="D373" s="104"/>
      <c r="E373" s="104"/>
      <c r="F373" s="104"/>
      <c r="G373" s="65"/>
      <c r="H373" s="109"/>
      <c r="I373" s="109"/>
      <c r="J373" s="109"/>
      <c r="K373" s="104"/>
    </row>
    <row r="374" spans="1:11" ht="16.5">
      <c r="A374" s="104"/>
      <c r="B374" s="104"/>
      <c r="C374" s="104"/>
      <c r="D374" s="104"/>
      <c r="E374" s="104"/>
      <c r="F374" s="104"/>
      <c r="G374" s="65"/>
      <c r="H374" s="109"/>
      <c r="I374" s="109"/>
      <c r="J374" s="109"/>
      <c r="K374" s="104"/>
    </row>
    <row r="375" spans="1:11" ht="16.5">
      <c r="A375" s="104"/>
      <c r="B375" s="104"/>
      <c r="C375" s="104"/>
      <c r="D375" s="104"/>
      <c r="E375" s="104"/>
      <c r="F375" s="104"/>
      <c r="G375" s="65"/>
      <c r="H375" s="109"/>
      <c r="I375" s="109"/>
      <c r="J375" s="109"/>
      <c r="K375" s="104"/>
    </row>
    <row r="376" spans="1:11" ht="16.5">
      <c r="A376" s="111"/>
      <c r="B376" s="111"/>
      <c r="C376" s="111"/>
      <c r="D376" s="111"/>
      <c r="E376" s="111"/>
      <c r="F376" s="111"/>
      <c r="G376" s="43"/>
      <c r="H376" s="109"/>
      <c r="I376" s="109"/>
      <c r="J376" s="109"/>
      <c r="K376" s="111"/>
    </row>
    <row r="377" spans="1:11" ht="16.5">
      <c r="A377" s="111"/>
      <c r="B377" s="111"/>
      <c r="C377" s="111"/>
      <c r="D377" s="111"/>
      <c r="E377" s="111"/>
      <c r="F377" s="111"/>
      <c r="G377" s="43"/>
      <c r="H377" s="109"/>
      <c r="I377" s="109"/>
      <c r="J377" s="109"/>
      <c r="K377" s="111"/>
    </row>
    <row r="378" spans="1:11" ht="16.5">
      <c r="A378" s="111"/>
      <c r="B378" s="111"/>
      <c r="C378" s="111"/>
      <c r="D378" s="111"/>
      <c r="E378" s="111"/>
      <c r="F378" s="111"/>
      <c r="G378" s="43"/>
      <c r="H378" s="109"/>
      <c r="I378" s="109"/>
      <c r="J378" s="109"/>
      <c r="K378" s="111"/>
    </row>
    <row r="379" spans="1:11" ht="16.5">
      <c r="A379" s="111"/>
      <c r="B379" s="111"/>
      <c r="C379" s="111"/>
      <c r="D379" s="111"/>
      <c r="E379" s="111"/>
      <c r="F379" s="111"/>
      <c r="G379" s="43"/>
      <c r="H379" s="109"/>
      <c r="I379" s="109"/>
      <c r="J379" s="109"/>
      <c r="K379" s="111"/>
    </row>
    <row r="380" spans="1:11" ht="16.5">
      <c r="A380" s="111"/>
      <c r="B380" s="111"/>
      <c r="C380" s="111"/>
      <c r="D380" s="111"/>
      <c r="E380" s="111"/>
      <c r="F380" s="111"/>
      <c r="G380" s="43"/>
      <c r="H380" s="109"/>
      <c r="I380" s="109"/>
      <c r="J380" s="109"/>
      <c r="K380" s="111"/>
    </row>
    <row r="381" spans="1:11" ht="16.5">
      <c r="A381" s="111"/>
      <c r="B381" s="111"/>
      <c r="C381" s="111"/>
      <c r="D381" s="111"/>
      <c r="E381" s="111"/>
      <c r="F381" s="111"/>
      <c r="G381" s="43"/>
      <c r="H381" s="109"/>
      <c r="I381" s="109"/>
      <c r="J381" s="109"/>
      <c r="K381" s="111"/>
    </row>
    <row r="382" spans="1:11" ht="16.5">
      <c r="A382" s="111"/>
      <c r="B382" s="111"/>
      <c r="C382" s="111"/>
      <c r="D382" s="111"/>
      <c r="E382" s="111"/>
      <c r="F382" s="111"/>
      <c r="G382" s="43"/>
      <c r="H382" s="109"/>
      <c r="I382" s="109"/>
      <c r="J382" s="109"/>
      <c r="K382" s="111"/>
    </row>
    <row r="383" spans="1:11" ht="16.5">
      <c r="A383" s="111"/>
      <c r="B383" s="111"/>
      <c r="C383" s="111"/>
      <c r="D383" s="111"/>
      <c r="E383" s="111"/>
      <c r="F383" s="111"/>
      <c r="G383" s="43"/>
      <c r="H383" s="109"/>
      <c r="I383" s="109"/>
      <c r="J383" s="109"/>
      <c r="K383" s="111"/>
    </row>
    <row r="384" spans="1:11" ht="16.5">
      <c r="A384" s="111"/>
      <c r="B384" s="111"/>
      <c r="C384" s="111"/>
      <c r="D384" s="111"/>
      <c r="E384" s="111"/>
      <c r="F384" s="111"/>
      <c r="G384" s="43"/>
      <c r="H384" s="109"/>
      <c r="I384" s="109"/>
      <c r="J384" s="109"/>
      <c r="K384" s="111"/>
    </row>
    <row r="385" spans="1:11" ht="16.5">
      <c r="A385" s="111"/>
      <c r="B385" s="111"/>
      <c r="C385" s="111"/>
      <c r="D385" s="111"/>
      <c r="E385" s="111"/>
      <c r="F385" s="111"/>
      <c r="G385" s="43"/>
      <c r="H385" s="109"/>
      <c r="I385" s="109"/>
      <c r="J385" s="109"/>
      <c r="K385" s="111"/>
    </row>
    <row r="386" spans="1:11" ht="16.5">
      <c r="A386" s="111"/>
      <c r="B386" s="111"/>
      <c r="C386" s="111"/>
      <c r="D386" s="111"/>
      <c r="E386" s="111"/>
      <c r="F386" s="111"/>
      <c r="G386" s="43"/>
      <c r="H386" s="109"/>
      <c r="I386" s="109"/>
      <c r="J386" s="109"/>
      <c r="K386" s="111"/>
    </row>
    <row r="387" spans="1:11" ht="16.5">
      <c r="A387" s="111"/>
      <c r="B387" s="111"/>
      <c r="C387" s="111"/>
      <c r="D387" s="111"/>
      <c r="E387" s="111"/>
      <c r="F387" s="111"/>
      <c r="G387" s="43"/>
      <c r="H387" s="109"/>
      <c r="I387" s="109"/>
      <c r="J387" s="109"/>
      <c r="K387" s="111"/>
    </row>
    <row r="388" spans="1:11" ht="16.5">
      <c r="A388" s="111"/>
      <c r="B388" s="111"/>
      <c r="C388" s="111"/>
      <c r="D388" s="111"/>
      <c r="E388" s="111"/>
      <c r="F388" s="111"/>
      <c r="G388" s="43"/>
      <c r="H388" s="109"/>
      <c r="I388" s="109"/>
      <c r="J388" s="109"/>
      <c r="K388" s="111"/>
    </row>
    <row r="389" spans="1:11" ht="16.5">
      <c r="A389" s="111"/>
      <c r="B389" s="111"/>
      <c r="C389" s="111"/>
      <c r="D389" s="111"/>
      <c r="E389" s="111"/>
      <c r="F389" s="111"/>
      <c r="G389" s="43"/>
      <c r="H389" s="109"/>
      <c r="I389" s="109"/>
      <c r="J389" s="109"/>
      <c r="K389" s="111"/>
    </row>
    <row r="390" spans="1:11" ht="16.5">
      <c r="A390" s="111"/>
      <c r="B390" s="111"/>
      <c r="C390" s="111"/>
      <c r="D390" s="111"/>
      <c r="E390" s="111"/>
      <c r="F390" s="111"/>
      <c r="G390" s="43"/>
      <c r="H390" s="109"/>
      <c r="I390" s="109"/>
      <c r="J390" s="109"/>
      <c r="K390" s="111"/>
    </row>
    <row r="391" spans="1:11" ht="16.5">
      <c r="A391" s="111"/>
      <c r="B391" s="111"/>
      <c r="C391" s="111"/>
      <c r="D391" s="111"/>
      <c r="E391" s="111"/>
      <c r="F391" s="111"/>
      <c r="G391" s="43"/>
      <c r="H391" s="109"/>
      <c r="I391" s="109"/>
      <c r="J391" s="109"/>
      <c r="K391" s="111"/>
    </row>
    <row r="392" spans="1:11" ht="16.5">
      <c r="A392" s="111"/>
      <c r="B392" s="111"/>
      <c r="C392" s="111"/>
      <c r="D392" s="111"/>
      <c r="E392" s="111"/>
      <c r="F392" s="111"/>
      <c r="G392" s="43"/>
      <c r="H392" s="109"/>
      <c r="I392" s="109"/>
      <c r="J392" s="109"/>
      <c r="K392" s="111"/>
    </row>
    <row r="393" spans="1:11" ht="16.5">
      <c r="A393" s="111"/>
      <c r="B393" s="111"/>
      <c r="C393" s="111"/>
      <c r="D393" s="111"/>
      <c r="E393" s="111"/>
      <c r="F393" s="111"/>
      <c r="G393" s="43"/>
      <c r="H393" s="109"/>
      <c r="I393" s="109"/>
      <c r="J393" s="109"/>
      <c r="K393" s="111"/>
    </row>
    <row r="394" spans="1:11" ht="16.5">
      <c r="A394" s="111"/>
      <c r="B394" s="111"/>
      <c r="C394" s="111"/>
      <c r="D394" s="111"/>
      <c r="E394" s="111"/>
      <c r="F394" s="111"/>
      <c r="G394" s="43"/>
      <c r="H394" s="109"/>
      <c r="I394" s="109"/>
      <c r="J394" s="109"/>
      <c r="K394" s="111"/>
    </row>
    <row r="395" spans="1:11" ht="16.5">
      <c r="A395" s="111"/>
      <c r="B395" s="111"/>
      <c r="C395" s="111"/>
      <c r="D395" s="111"/>
      <c r="E395" s="111"/>
      <c r="F395" s="111"/>
      <c r="G395" s="43"/>
      <c r="H395" s="109"/>
      <c r="I395" s="109"/>
      <c r="J395" s="109"/>
      <c r="K395" s="111"/>
    </row>
    <row r="396" spans="1:11" ht="16.5">
      <c r="A396" s="111"/>
      <c r="B396" s="111"/>
      <c r="C396" s="111"/>
      <c r="D396" s="111"/>
      <c r="E396" s="111"/>
      <c r="F396" s="111"/>
      <c r="G396" s="43"/>
      <c r="H396" s="109"/>
      <c r="I396" s="109"/>
      <c r="J396" s="109"/>
      <c r="K396" s="111"/>
    </row>
    <row r="397" spans="1:11" ht="16.5">
      <c r="A397" s="111"/>
      <c r="B397" s="111"/>
      <c r="C397" s="111"/>
      <c r="D397" s="111"/>
      <c r="E397" s="111"/>
      <c r="F397" s="111"/>
      <c r="G397" s="43"/>
      <c r="H397" s="109"/>
      <c r="I397" s="109"/>
      <c r="J397" s="109"/>
      <c r="K397" s="111"/>
    </row>
    <row r="398" spans="1:11" ht="16.5">
      <c r="A398" s="111"/>
      <c r="B398" s="111"/>
      <c r="C398" s="111"/>
      <c r="D398" s="111"/>
      <c r="E398" s="111"/>
      <c r="F398" s="111"/>
      <c r="G398" s="43"/>
      <c r="H398" s="109"/>
      <c r="I398" s="109"/>
      <c r="J398" s="109"/>
      <c r="K398" s="111"/>
    </row>
    <row r="399" spans="1:11" ht="16.5">
      <c r="A399" s="111"/>
      <c r="B399" s="111"/>
      <c r="C399" s="111"/>
      <c r="D399" s="111"/>
      <c r="E399" s="111"/>
      <c r="F399" s="111"/>
      <c r="G399" s="43"/>
      <c r="H399" s="109"/>
      <c r="I399" s="109"/>
      <c r="J399" s="109"/>
      <c r="K399" s="111"/>
    </row>
    <row r="400" spans="1:11" ht="16.5">
      <c r="A400" s="111"/>
      <c r="B400" s="111"/>
      <c r="C400" s="111"/>
      <c r="D400" s="111"/>
      <c r="E400" s="111"/>
      <c r="F400" s="111"/>
      <c r="G400" s="43"/>
      <c r="H400" s="109"/>
      <c r="I400" s="109"/>
      <c r="J400" s="109"/>
      <c r="K400" s="111"/>
    </row>
    <row r="401" spans="1:11" ht="16.5">
      <c r="A401" s="111"/>
      <c r="B401" s="111"/>
      <c r="C401" s="111"/>
      <c r="D401" s="111"/>
      <c r="E401" s="111"/>
      <c r="F401" s="111"/>
      <c r="G401" s="43"/>
      <c r="H401" s="109"/>
      <c r="I401" s="109"/>
      <c r="J401" s="109"/>
      <c r="K401" s="111"/>
    </row>
    <row r="402" spans="1:11" ht="16.5">
      <c r="A402" s="111"/>
      <c r="B402" s="111"/>
      <c r="C402" s="111"/>
      <c r="D402" s="111"/>
      <c r="E402" s="111"/>
      <c r="F402" s="111"/>
      <c r="G402" s="43"/>
      <c r="H402" s="109"/>
      <c r="I402" s="109"/>
      <c r="J402" s="109"/>
      <c r="K402" s="111"/>
    </row>
    <row r="403" spans="1:11" ht="16.5">
      <c r="A403" s="111"/>
      <c r="B403" s="111"/>
      <c r="C403" s="111"/>
      <c r="D403" s="111"/>
      <c r="E403" s="111"/>
      <c r="F403" s="111"/>
      <c r="G403" s="43"/>
      <c r="H403" s="109"/>
      <c r="I403" s="109"/>
      <c r="J403" s="109"/>
      <c r="K403" s="111"/>
    </row>
    <row r="404" spans="1:11" ht="16.5">
      <c r="A404" s="111"/>
      <c r="B404" s="111"/>
      <c r="C404" s="111"/>
      <c r="D404" s="111"/>
      <c r="E404" s="111"/>
      <c r="F404" s="111"/>
      <c r="G404" s="43"/>
      <c r="H404" s="109"/>
      <c r="I404" s="109"/>
      <c r="J404" s="109"/>
      <c r="K404" s="111"/>
    </row>
    <row r="405" spans="1:11" ht="16.5">
      <c r="A405" s="111"/>
      <c r="B405" s="111"/>
      <c r="C405" s="111"/>
      <c r="D405" s="111"/>
      <c r="E405" s="111"/>
      <c r="F405" s="111"/>
      <c r="G405" s="43"/>
      <c r="H405" s="109"/>
      <c r="I405" s="109"/>
      <c r="J405" s="109"/>
      <c r="K405" s="111"/>
    </row>
    <row r="406" spans="1:11" ht="16.5">
      <c r="A406" s="111"/>
      <c r="B406" s="111"/>
      <c r="C406" s="111"/>
      <c r="G406" s="43"/>
      <c r="H406" s="109"/>
      <c r="I406" s="109"/>
      <c r="J406" s="109"/>
      <c r="K406" s="111"/>
    </row>
    <row r="407" spans="1:11" ht="16.5">
      <c r="A407" s="111"/>
      <c r="B407" s="111"/>
      <c r="C407" s="111"/>
      <c r="G407" s="43"/>
      <c r="H407" s="109"/>
      <c r="I407" s="109"/>
      <c r="J407" s="109"/>
      <c r="K407" s="111"/>
    </row>
    <row r="408" spans="1:11" ht="16.5">
      <c r="A408" s="111"/>
      <c r="B408" s="111"/>
      <c r="C408" s="111"/>
      <c r="G408" s="43"/>
      <c r="H408" s="109"/>
      <c r="I408" s="109"/>
      <c r="J408" s="109"/>
      <c r="K408" s="111"/>
    </row>
    <row r="409" spans="1:11" ht="16.5">
      <c r="A409" s="111"/>
      <c r="B409" s="111"/>
      <c r="C409" s="111"/>
      <c r="G409" s="43"/>
      <c r="H409" s="109"/>
      <c r="I409" s="109"/>
      <c r="J409" s="109"/>
      <c r="K409" s="111"/>
    </row>
    <row r="410" spans="1:11" ht="16.5">
      <c r="A410" s="111"/>
      <c r="B410" s="111"/>
      <c r="C410" s="111"/>
      <c r="G410" s="43"/>
      <c r="H410" s="109"/>
      <c r="I410" s="109"/>
      <c r="J410" s="109"/>
      <c r="K410" s="111"/>
    </row>
    <row r="411" spans="1:11" ht="16.5">
      <c r="A411" s="111"/>
      <c r="B411" s="111"/>
      <c r="C411" s="111"/>
      <c r="G411" s="43"/>
      <c r="H411" s="109"/>
      <c r="I411" s="109"/>
      <c r="J411" s="109"/>
      <c r="K411" s="111"/>
    </row>
    <row r="412" spans="1:11" ht="16.5">
      <c r="A412" s="111"/>
      <c r="B412" s="111"/>
      <c r="C412" s="111"/>
      <c r="G412" s="43"/>
      <c r="H412" s="109"/>
      <c r="I412" s="109"/>
      <c r="J412" s="109"/>
      <c r="K412" s="111"/>
    </row>
    <row r="413" spans="1:11" ht="16.5">
      <c r="A413" s="111"/>
      <c r="B413" s="111"/>
      <c r="C413" s="111"/>
      <c r="G413" s="43"/>
      <c r="H413" s="109"/>
      <c r="I413" s="109"/>
      <c r="J413" s="109"/>
      <c r="K413" s="111"/>
    </row>
    <row r="414" spans="1:11" ht="16.5">
      <c r="A414" s="111"/>
      <c r="B414" s="111"/>
      <c r="C414" s="111"/>
      <c r="G414" s="43"/>
      <c r="H414" s="109"/>
      <c r="I414" s="109"/>
      <c r="J414" s="109"/>
      <c r="K414" s="111"/>
    </row>
    <row r="415" spans="1:11" ht="16.5">
      <c r="A415" s="111"/>
      <c r="B415" s="111"/>
      <c r="C415" s="111"/>
      <c r="G415" s="43"/>
      <c r="H415" s="109"/>
      <c r="I415" s="109"/>
      <c r="J415" s="109"/>
      <c r="K415" s="111"/>
    </row>
    <row r="416" spans="1:11" ht="16.5">
      <c r="A416" s="111"/>
      <c r="B416" s="111"/>
      <c r="C416" s="111"/>
      <c r="G416" s="43"/>
      <c r="H416" s="109"/>
      <c r="I416" s="109"/>
      <c r="J416" s="109"/>
      <c r="K416" s="111"/>
    </row>
    <row r="417" spans="1:11" ht="16.5">
      <c r="A417" s="111"/>
      <c r="B417" s="111"/>
      <c r="C417" s="111"/>
      <c r="G417" s="43"/>
      <c r="H417" s="109"/>
      <c r="I417" s="109"/>
      <c r="J417" s="109"/>
      <c r="K417" s="111"/>
    </row>
    <row r="418" spans="1:11" ht="16.5">
      <c r="A418" s="111"/>
      <c r="B418" s="111"/>
      <c r="C418" s="111"/>
      <c r="G418" s="43"/>
      <c r="H418" s="109"/>
      <c r="I418" s="109"/>
      <c r="J418" s="109"/>
      <c r="K418" s="111"/>
    </row>
    <row r="419" spans="1:11" ht="16.5">
      <c r="A419" s="111"/>
      <c r="B419" s="111"/>
      <c r="C419" s="111"/>
      <c r="G419" s="43"/>
      <c r="H419" s="109"/>
      <c r="I419" s="109"/>
      <c r="J419" s="109"/>
      <c r="K419" s="111"/>
    </row>
    <row r="420" spans="1:11" ht="16.5">
      <c r="A420" s="111"/>
      <c r="B420" s="111"/>
      <c r="C420" s="111"/>
      <c r="G420" s="43"/>
      <c r="H420" s="109"/>
      <c r="I420" s="109"/>
      <c r="J420" s="109"/>
      <c r="K420" s="111"/>
    </row>
    <row r="421" spans="1:11" ht="16.5">
      <c r="A421" s="111"/>
      <c r="B421" s="111"/>
      <c r="C421" s="111"/>
      <c r="G421" s="43"/>
      <c r="H421" s="109"/>
      <c r="I421" s="109"/>
      <c r="J421" s="109"/>
      <c r="K421" s="111"/>
    </row>
    <row r="422" spans="1:11" ht="16.5">
      <c r="A422" s="111"/>
      <c r="B422" s="111"/>
      <c r="C422" s="111"/>
      <c r="G422" s="43"/>
      <c r="H422" s="109"/>
      <c r="I422" s="109"/>
      <c r="J422" s="109"/>
      <c r="K422" s="111"/>
    </row>
    <row r="423" spans="1:11" ht="16.5">
      <c r="A423" s="111"/>
      <c r="B423" s="111"/>
      <c r="C423" s="111"/>
      <c r="G423" s="43"/>
      <c r="H423" s="109"/>
      <c r="I423" s="109"/>
      <c r="J423" s="109"/>
      <c r="K423" s="111"/>
    </row>
    <row r="424" spans="1:11" ht="16.5">
      <c r="A424" s="111"/>
      <c r="B424" s="111"/>
      <c r="C424" s="111"/>
      <c r="G424" s="43"/>
      <c r="H424" s="109"/>
      <c r="I424" s="109"/>
      <c r="J424" s="109"/>
      <c r="K424" s="111"/>
    </row>
    <row r="425" spans="1:11" ht="16.5">
      <c r="A425" s="111"/>
      <c r="B425" s="111"/>
      <c r="C425" s="111"/>
      <c r="G425" s="43"/>
      <c r="H425" s="109"/>
      <c r="I425" s="109"/>
      <c r="J425" s="109"/>
      <c r="K425" s="111"/>
    </row>
    <row r="426" spans="1:11" ht="16.5">
      <c r="A426" s="111"/>
      <c r="B426" s="111"/>
      <c r="C426" s="111"/>
      <c r="G426" s="43"/>
      <c r="H426" s="109"/>
      <c r="I426" s="109"/>
      <c r="J426" s="109"/>
      <c r="K426" s="111"/>
    </row>
    <row r="427" spans="1:11" ht="16.5">
      <c r="A427" s="111"/>
      <c r="B427" s="111"/>
      <c r="C427" s="111"/>
      <c r="G427" s="43"/>
      <c r="H427" s="109"/>
      <c r="I427" s="109"/>
      <c r="J427" s="109"/>
      <c r="K427" s="111"/>
    </row>
    <row r="428" spans="1:11" ht="16.5">
      <c r="A428" s="111"/>
      <c r="B428" s="111"/>
      <c r="C428" s="111"/>
      <c r="G428" s="43"/>
      <c r="H428" s="109"/>
      <c r="I428" s="109"/>
      <c r="J428" s="109"/>
      <c r="K428" s="111"/>
    </row>
    <row r="429" spans="1:11" ht="16.5">
      <c r="A429" s="111"/>
      <c r="B429" s="111"/>
      <c r="C429" s="111"/>
      <c r="G429" s="43"/>
      <c r="H429" s="109"/>
      <c r="I429" s="109"/>
      <c r="J429" s="109"/>
      <c r="K429" s="111"/>
    </row>
    <row r="430" spans="1:11" ht="16.5">
      <c r="A430" s="111"/>
      <c r="B430" s="111"/>
      <c r="C430" s="111"/>
      <c r="G430" s="43"/>
      <c r="H430" s="109"/>
      <c r="I430" s="109"/>
      <c r="J430" s="109"/>
      <c r="K430" s="111"/>
    </row>
    <row r="431" spans="1:11" ht="16.5">
      <c r="A431" s="111"/>
      <c r="B431" s="111"/>
      <c r="C431" s="111"/>
      <c r="G431" s="43"/>
      <c r="H431" s="109"/>
      <c r="I431" s="109"/>
      <c r="J431" s="109"/>
      <c r="K431" s="111"/>
    </row>
    <row r="432" spans="1:11" ht="16.5">
      <c r="A432" s="111"/>
      <c r="B432" s="111"/>
      <c r="C432" s="111"/>
      <c r="G432" s="43"/>
      <c r="H432" s="109"/>
      <c r="I432" s="109"/>
      <c r="J432" s="109"/>
      <c r="K432" s="111"/>
    </row>
    <row r="433" spans="1:11" ht="16.5">
      <c r="A433" s="111"/>
      <c r="B433" s="111"/>
      <c r="C433" s="111"/>
      <c r="G433" s="43"/>
      <c r="H433" s="109"/>
      <c r="I433" s="109"/>
      <c r="J433" s="109"/>
      <c r="K433" s="111"/>
    </row>
    <row r="434" spans="1:11" ht="16.5">
      <c r="A434" s="111"/>
      <c r="B434" s="111"/>
      <c r="C434" s="111"/>
      <c r="G434" s="43"/>
      <c r="H434" s="109"/>
      <c r="I434" s="109"/>
      <c r="J434" s="109"/>
      <c r="K434" s="111"/>
    </row>
    <row r="435" spans="1:11" ht="16.5">
      <c r="A435" s="111"/>
      <c r="B435" s="111"/>
      <c r="C435" s="111"/>
      <c r="G435" s="43"/>
      <c r="H435" s="109"/>
      <c r="I435" s="109"/>
      <c r="J435" s="109"/>
      <c r="K435" s="111"/>
    </row>
    <row r="436" spans="1:11" ht="16.5">
      <c r="A436" s="111"/>
      <c r="B436" s="111"/>
      <c r="C436" s="111"/>
      <c r="G436" s="43"/>
      <c r="H436" s="109"/>
      <c r="I436" s="109"/>
      <c r="J436" s="109"/>
      <c r="K436" s="111"/>
    </row>
    <row r="437" spans="1:11" ht="16.5">
      <c r="A437" s="111"/>
      <c r="B437" s="111"/>
      <c r="C437" s="111"/>
      <c r="G437" s="43"/>
      <c r="H437" s="109"/>
      <c r="I437" s="109"/>
      <c r="J437" s="109"/>
      <c r="K437" s="111"/>
    </row>
    <row r="438" spans="1:11" ht="16.5">
      <c r="A438" s="111"/>
      <c r="B438" s="111"/>
      <c r="C438" s="111"/>
      <c r="G438" s="43"/>
      <c r="H438" s="109"/>
      <c r="I438" s="109"/>
      <c r="J438" s="109"/>
      <c r="K438" s="111"/>
    </row>
    <row r="439" spans="1:11" ht="16.5">
      <c r="A439" s="111"/>
      <c r="B439" s="111"/>
      <c r="C439" s="111"/>
      <c r="G439" s="43"/>
      <c r="H439" s="109"/>
      <c r="I439" s="109"/>
      <c r="J439" s="109"/>
      <c r="K439" s="111"/>
    </row>
    <row r="440" spans="1:11" ht="16.5">
      <c r="A440" s="111"/>
      <c r="B440" s="111"/>
      <c r="C440" s="111"/>
      <c r="G440" s="43"/>
      <c r="H440" s="109"/>
      <c r="I440" s="109"/>
      <c r="J440" s="109"/>
      <c r="K440" s="111"/>
    </row>
    <row r="441" spans="1:11" ht="16.5">
      <c r="A441" s="111"/>
      <c r="B441" s="111"/>
      <c r="C441" s="111"/>
      <c r="G441" s="43"/>
      <c r="H441" s="109"/>
      <c r="I441" s="109"/>
      <c r="J441" s="109"/>
      <c r="K441" s="111"/>
    </row>
    <row r="442" spans="1:11" ht="16.5">
      <c r="A442" s="111"/>
      <c r="B442" s="111"/>
      <c r="C442" s="111"/>
      <c r="G442" s="43"/>
      <c r="H442" s="109"/>
      <c r="I442" s="109"/>
      <c r="J442" s="109"/>
      <c r="K442" s="111"/>
    </row>
    <row r="443" spans="1:11" ht="16.5">
      <c r="A443" s="111"/>
      <c r="B443" s="111"/>
      <c r="C443" s="111"/>
      <c r="G443" s="43"/>
      <c r="H443" s="109"/>
      <c r="I443" s="109"/>
      <c r="J443" s="109"/>
      <c r="K443" s="111"/>
    </row>
    <row r="444" spans="1:11" ht="16.5">
      <c r="A444" s="111"/>
      <c r="B444" s="111"/>
      <c r="C444" s="111"/>
      <c r="G444" s="43"/>
      <c r="H444" s="109"/>
      <c r="I444" s="109"/>
      <c r="J444" s="109"/>
      <c r="K444" s="111"/>
    </row>
    <row r="445" spans="1:11" ht="16.5">
      <c r="A445" s="111"/>
      <c r="B445" s="111"/>
      <c r="C445" s="111"/>
      <c r="G445" s="43"/>
      <c r="H445" s="109"/>
      <c r="I445" s="109"/>
      <c r="J445" s="109"/>
      <c r="K445" s="111"/>
    </row>
    <row r="446" spans="1:11" ht="16.5">
      <c r="A446" s="111"/>
      <c r="B446" s="111"/>
      <c r="C446" s="111"/>
      <c r="G446" s="43"/>
      <c r="H446" s="109"/>
      <c r="I446" s="109"/>
      <c r="J446" s="109"/>
      <c r="K446" s="111"/>
    </row>
    <row r="447" spans="1:11" ht="16.5">
      <c r="A447" s="111"/>
      <c r="B447" s="111"/>
      <c r="C447" s="111"/>
      <c r="G447" s="43"/>
      <c r="H447" s="109"/>
      <c r="I447" s="109"/>
      <c r="J447" s="109"/>
      <c r="K447" s="111"/>
    </row>
    <row r="448" spans="1:11" ht="16.5">
      <c r="A448" s="111"/>
      <c r="B448" s="111"/>
      <c r="C448" s="111"/>
      <c r="G448" s="43"/>
      <c r="H448" s="109"/>
      <c r="I448" s="109"/>
      <c r="J448" s="109"/>
      <c r="K448" s="111"/>
    </row>
    <row r="449" spans="1:11" ht="16.5">
      <c r="A449" s="111"/>
      <c r="B449" s="111"/>
      <c r="C449" s="111"/>
      <c r="G449" s="43"/>
      <c r="H449" s="109"/>
      <c r="I449" s="109"/>
      <c r="J449" s="109"/>
      <c r="K449" s="111"/>
    </row>
    <row r="450" spans="1:11" ht="16.5">
      <c r="A450" s="111"/>
      <c r="B450" s="111"/>
      <c r="C450" s="111"/>
      <c r="G450" s="43"/>
      <c r="H450" s="109"/>
      <c r="I450" s="109"/>
      <c r="J450" s="109"/>
      <c r="K450" s="111"/>
    </row>
    <row r="451" spans="1:11" ht="16.5">
      <c r="A451" s="111"/>
      <c r="B451" s="111"/>
      <c r="C451" s="111"/>
      <c r="G451" s="43"/>
      <c r="H451" s="109"/>
      <c r="I451" s="109"/>
      <c r="J451" s="109"/>
      <c r="K451" s="111"/>
    </row>
    <row r="452" spans="1:11" ht="16.5">
      <c r="A452" s="111"/>
      <c r="B452" s="111"/>
      <c r="C452" s="111"/>
      <c r="G452" s="43"/>
      <c r="H452" s="109"/>
      <c r="I452" s="109"/>
      <c r="J452" s="109"/>
      <c r="K452" s="111"/>
    </row>
    <row r="453" spans="1:11" ht="16.5">
      <c r="A453" s="111"/>
      <c r="B453" s="111"/>
      <c r="C453" s="111"/>
      <c r="G453" s="43"/>
      <c r="H453" s="109"/>
      <c r="I453" s="109"/>
      <c r="J453" s="109"/>
      <c r="K453" s="111"/>
    </row>
    <row r="454" spans="1:11" ht="16.5">
      <c r="A454" s="111"/>
      <c r="B454" s="111"/>
      <c r="C454" s="111"/>
      <c r="G454" s="43"/>
      <c r="H454" s="109"/>
      <c r="I454" s="109"/>
      <c r="J454" s="109"/>
      <c r="K454" s="111"/>
    </row>
    <row r="455" spans="1:11" ht="16.5">
      <c r="A455" s="111"/>
      <c r="B455" s="111"/>
      <c r="C455" s="111"/>
      <c r="G455" s="43"/>
      <c r="H455" s="109"/>
      <c r="I455" s="109"/>
      <c r="J455" s="109"/>
      <c r="K455" s="111"/>
    </row>
    <row r="456" spans="1:11" ht="16.5">
      <c r="A456" s="111"/>
      <c r="B456" s="111"/>
      <c r="C456" s="111"/>
      <c r="G456" s="43"/>
      <c r="H456" s="109"/>
      <c r="I456" s="109"/>
      <c r="J456" s="109"/>
      <c r="K456" s="111"/>
    </row>
    <row r="457" spans="1:11" ht="16.5">
      <c r="A457" s="111"/>
      <c r="B457" s="111"/>
      <c r="C457" s="111"/>
      <c r="G457" s="43"/>
      <c r="H457" s="109"/>
      <c r="I457" s="109"/>
      <c r="J457" s="109"/>
      <c r="K457" s="111"/>
    </row>
    <row r="458" spans="1:11" ht="16.5">
      <c r="A458" s="111"/>
      <c r="B458" s="111"/>
      <c r="C458" s="111"/>
      <c r="G458" s="43"/>
      <c r="H458" s="109"/>
      <c r="I458" s="109"/>
      <c r="J458" s="109"/>
      <c r="K458" s="111"/>
    </row>
    <row r="459" spans="1:11" ht="16.5">
      <c r="A459" s="111"/>
      <c r="B459" s="111"/>
      <c r="C459" s="111"/>
      <c r="G459" s="43"/>
      <c r="H459" s="109"/>
      <c r="I459" s="109"/>
      <c r="J459" s="109"/>
      <c r="K459" s="111"/>
    </row>
    <row r="460" spans="1:11" ht="16.5">
      <c r="A460" s="111"/>
      <c r="B460" s="111"/>
      <c r="C460" s="111"/>
      <c r="G460" s="43"/>
      <c r="H460" s="109"/>
      <c r="I460" s="109"/>
      <c r="J460" s="109"/>
      <c r="K460" s="111"/>
    </row>
    <row r="461" spans="1:11" ht="16.5">
      <c r="A461" s="111"/>
      <c r="B461" s="111"/>
      <c r="C461" s="111"/>
      <c r="G461" s="43"/>
      <c r="H461" s="109"/>
      <c r="I461" s="109"/>
      <c r="J461" s="109"/>
      <c r="K461" s="111"/>
    </row>
    <row r="462" spans="1:11" ht="16.5">
      <c r="A462" s="111"/>
      <c r="B462" s="111"/>
      <c r="C462" s="111"/>
      <c r="G462" s="43"/>
      <c r="H462" s="109"/>
      <c r="I462" s="109"/>
      <c r="J462" s="109"/>
      <c r="K462" s="111"/>
    </row>
    <row r="463" spans="1:11" ht="16.5">
      <c r="A463" s="111"/>
      <c r="B463" s="111"/>
      <c r="C463" s="111"/>
      <c r="G463" s="43"/>
      <c r="H463" s="109"/>
      <c r="I463" s="109"/>
      <c r="J463" s="109"/>
      <c r="K463" s="111"/>
    </row>
    <row r="464" spans="1:11" ht="16.5">
      <c r="A464" s="111"/>
      <c r="B464" s="111"/>
      <c r="C464" s="111"/>
      <c r="G464" s="43"/>
      <c r="H464" s="109"/>
      <c r="I464" s="109"/>
      <c r="J464" s="109"/>
      <c r="K464" s="111"/>
    </row>
    <row r="465" spans="1:11" ht="16.5">
      <c r="A465" s="111"/>
      <c r="B465" s="111"/>
      <c r="C465" s="111"/>
      <c r="G465" s="43"/>
      <c r="H465" s="109"/>
      <c r="I465" s="109"/>
      <c r="J465" s="109"/>
      <c r="K465" s="111"/>
    </row>
    <row r="466" spans="1:11" ht="16.5">
      <c r="A466" s="111"/>
      <c r="B466" s="111"/>
      <c r="C466" s="111"/>
      <c r="G466" s="43"/>
      <c r="H466" s="109"/>
      <c r="I466" s="109"/>
      <c r="J466" s="109"/>
      <c r="K466" s="111"/>
    </row>
    <row r="467" spans="1:11" ht="16.5">
      <c r="A467" s="111"/>
      <c r="B467" s="111"/>
      <c r="C467" s="111"/>
      <c r="G467" s="43"/>
      <c r="H467" s="109"/>
      <c r="I467" s="109"/>
      <c r="J467" s="109"/>
      <c r="K467" s="111"/>
    </row>
    <row r="468" spans="1:11" ht="16.5">
      <c r="A468" s="111"/>
      <c r="B468" s="111"/>
      <c r="C468" s="111"/>
      <c r="G468" s="43"/>
      <c r="H468" s="109"/>
      <c r="I468" s="109"/>
      <c r="J468" s="109"/>
      <c r="K468" s="111"/>
    </row>
    <row r="469" spans="1:11" ht="16.5">
      <c r="A469" s="111"/>
      <c r="B469" s="111"/>
      <c r="C469" s="111"/>
      <c r="G469" s="43"/>
      <c r="H469" s="109"/>
      <c r="I469" s="109"/>
      <c r="J469" s="109"/>
      <c r="K469" s="111"/>
    </row>
    <row r="470" spans="1:11" ht="16.5">
      <c r="A470" s="111"/>
      <c r="B470" s="111"/>
      <c r="C470" s="111"/>
      <c r="G470" s="43"/>
      <c r="H470" s="109"/>
      <c r="I470" s="109"/>
      <c r="J470" s="109"/>
      <c r="K470" s="111"/>
    </row>
    <row r="471" spans="1:11" ht="16.5">
      <c r="A471" s="111"/>
      <c r="B471" s="111"/>
      <c r="C471" s="111"/>
      <c r="G471" s="43"/>
      <c r="H471" s="109"/>
      <c r="I471" s="109"/>
      <c r="J471" s="109"/>
      <c r="K471" s="111"/>
    </row>
    <row r="472" spans="1:11" ht="16.5">
      <c r="A472" s="111"/>
      <c r="B472" s="111"/>
      <c r="C472" s="111"/>
      <c r="G472" s="43"/>
      <c r="H472" s="109"/>
      <c r="I472" s="109"/>
      <c r="J472" s="109"/>
      <c r="K472" s="111"/>
    </row>
    <row r="473" spans="1:11" ht="16.5">
      <c r="A473" s="111"/>
      <c r="B473" s="111"/>
      <c r="C473" s="111"/>
      <c r="G473" s="43"/>
      <c r="H473" s="109"/>
      <c r="I473" s="109"/>
      <c r="J473" s="109"/>
      <c r="K473" s="111"/>
    </row>
    <row r="474" spans="1:11" ht="16.5">
      <c r="A474" s="111"/>
      <c r="B474" s="111"/>
      <c r="C474" s="111"/>
      <c r="G474" s="43"/>
      <c r="H474" s="109"/>
      <c r="I474" s="109"/>
      <c r="J474" s="109"/>
      <c r="K474" s="111"/>
    </row>
    <row r="475" spans="1:11" ht="16.5">
      <c r="A475" s="111"/>
      <c r="B475" s="111"/>
      <c r="C475" s="111"/>
      <c r="G475" s="43"/>
      <c r="H475" s="109"/>
      <c r="I475" s="109"/>
      <c r="J475" s="109"/>
      <c r="K475" s="111"/>
    </row>
    <row r="476" spans="1:11" ht="16.5">
      <c r="A476" s="111"/>
      <c r="B476" s="111"/>
      <c r="C476" s="111"/>
      <c r="G476" s="43"/>
      <c r="H476" s="109"/>
      <c r="I476" s="109"/>
      <c r="J476" s="109"/>
      <c r="K476" s="111"/>
    </row>
    <row r="477" spans="1:11" ht="16.5">
      <c r="A477" s="111"/>
      <c r="B477" s="111"/>
      <c r="C477" s="111"/>
      <c r="G477" s="43"/>
      <c r="H477" s="109"/>
      <c r="I477" s="109"/>
      <c r="J477" s="109"/>
      <c r="K477" s="111"/>
    </row>
    <row r="478" spans="1:11" ht="16.5">
      <c r="A478" s="111"/>
      <c r="B478" s="111"/>
      <c r="C478" s="111"/>
      <c r="G478" s="43"/>
      <c r="H478" s="109"/>
      <c r="I478" s="109"/>
      <c r="J478" s="109"/>
      <c r="K478" s="111"/>
    </row>
    <row r="479" spans="1:11" ht="16.5">
      <c r="A479" s="111"/>
      <c r="B479" s="111"/>
      <c r="C479" s="111"/>
      <c r="G479" s="43"/>
      <c r="H479" s="109"/>
      <c r="I479" s="109"/>
      <c r="J479" s="109"/>
      <c r="K479" s="111"/>
    </row>
    <row r="480" spans="1:11" ht="16.5">
      <c r="A480" s="111"/>
      <c r="B480" s="111"/>
      <c r="C480" s="111"/>
      <c r="G480" s="43"/>
      <c r="H480" s="109"/>
      <c r="I480" s="109"/>
      <c r="J480" s="109"/>
      <c r="K480" s="111"/>
    </row>
    <row r="481" spans="1:11" ht="16.5">
      <c r="A481" s="111"/>
      <c r="B481" s="111"/>
      <c r="C481" s="111"/>
      <c r="G481" s="43"/>
      <c r="H481" s="109"/>
      <c r="I481" s="109"/>
      <c r="J481" s="109"/>
      <c r="K481" s="111"/>
    </row>
    <row r="482" spans="1:11" ht="16.5">
      <c r="A482" s="111"/>
      <c r="B482" s="111"/>
      <c r="C482" s="111"/>
      <c r="G482" s="43"/>
      <c r="H482" s="109"/>
      <c r="I482" s="109"/>
      <c r="J482" s="109"/>
      <c r="K482" s="111"/>
    </row>
    <row r="483" spans="1:11" ht="16.5">
      <c r="A483" s="111"/>
      <c r="B483" s="111"/>
      <c r="C483" s="111"/>
      <c r="G483" s="43"/>
      <c r="H483" s="109"/>
      <c r="I483" s="109"/>
      <c r="J483" s="109"/>
      <c r="K483" s="111"/>
    </row>
    <row r="484" spans="1:11" ht="16.5">
      <c r="A484" s="111"/>
      <c r="B484" s="111"/>
      <c r="C484" s="111"/>
      <c r="G484" s="43"/>
      <c r="H484" s="109"/>
      <c r="I484" s="109"/>
      <c r="J484" s="109"/>
      <c r="K484" s="111"/>
    </row>
    <row r="485" spans="1:11" ht="16.5">
      <c r="A485" s="111"/>
      <c r="B485" s="111"/>
      <c r="C485" s="111"/>
      <c r="G485" s="43"/>
      <c r="H485" s="109"/>
      <c r="I485" s="109"/>
      <c r="J485" s="109"/>
      <c r="K485" s="111"/>
    </row>
    <row r="486" spans="1:11" ht="16.5">
      <c r="A486" s="111"/>
      <c r="B486" s="111"/>
      <c r="C486" s="111"/>
      <c r="G486" s="43"/>
      <c r="H486" s="109"/>
      <c r="I486" s="109"/>
      <c r="J486" s="109"/>
      <c r="K486" s="111"/>
    </row>
    <row r="487" spans="1:11" ht="16.5">
      <c r="A487" s="111"/>
      <c r="B487" s="111"/>
      <c r="C487" s="111"/>
      <c r="G487" s="43"/>
      <c r="H487" s="109"/>
      <c r="I487" s="109"/>
      <c r="J487" s="109"/>
      <c r="K487" s="111"/>
    </row>
    <row r="488" spans="1:11" ht="16.5">
      <c r="A488" s="111"/>
      <c r="B488" s="111"/>
      <c r="C488" s="111"/>
      <c r="G488" s="43"/>
      <c r="H488" s="109"/>
      <c r="I488" s="109"/>
      <c r="J488" s="109"/>
      <c r="K488" s="111"/>
    </row>
    <row r="489" spans="1:11" ht="16.5">
      <c r="A489" s="111"/>
      <c r="B489" s="111"/>
      <c r="C489" s="111"/>
      <c r="G489" s="43"/>
      <c r="H489" s="109"/>
      <c r="I489" s="109"/>
      <c r="J489" s="109"/>
      <c r="K489" s="111"/>
    </row>
    <row r="490" spans="1:11" ht="16.5">
      <c r="A490" s="111"/>
      <c r="B490" s="111"/>
      <c r="C490" s="111"/>
      <c r="G490" s="43"/>
      <c r="H490" s="109"/>
      <c r="I490" s="109"/>
      <c r="J490" s="109"/>
      <c r="K490" s="111"/>
    </row>
    <row r="491" spans="1:11" ht="16.5">
      <c r="A491" s="111"/>
      <c r="B491" s="111"/>
      <c r="C491" s="111"/>
      <c r="G491" s="43"/>
      <c r="H491" s="109"/>
      <c r="I491" s="109"/>
      <c r="J491" s="109"/>
      <c r="K491" s="111"/>
    </row>
    <row r="492" spans="1:11" ht="16.5">
      <c r="A492" s="111"/>
      <c r="B492" s="111"/>
      <c r="C492" s="111"/>
      <c r="G492" s="43"/>
      <c r="H492" s="109"/>
      <c r="I492" s="109"/>
      <c r="J492" s="109"/>
      <c r="K492" s="111"/>
    </row>
    <row r="493" spans="1:11" ht="16.5">
      <c r="A493" s="111"/>
      <c r="B493" s="111"/>
      <c r="C493" s="111"/>
      <c r="G493" s="43"/>
      <c r="H493" s="109"/>
      <c r="I493" s="109"/>
      <c r="J493" s="109"/>
      <c r="K493" s="111"/>
    </row>
    <row r="494" spans="1:11" ht="16.5">
      <c r="A494" s="111"/>
      <c r="B494" s="111"/>
      <c r="C494" s="111"/>
      <c r="G494" s="43"/>
      <c r="H494" s="109"/>
      <c r="I494" s="109"/>
      <c r="J494" s="109"/>
      <c r="K494" s="111"/>
    </row>
    <row r="495" spans="1:11" ht="16.5">
      <c r="A495" s="111"/>
      <c r="B495" s="111"/>
      <c r="C495" s="111"/>
      <c r="G495" s="43"/>
      <c r="H495" s="109"/>
      <c r="I495" s="109"/>
      <c r="J495" s="109"/>
      <c r="K495" s="111"/>
    </row>
    <row r="496" spans="1:11" ht="16.5">
      <c r="A496" s="111"/>
      <c r="B496" s="111"/>
      <c r="C496" s="111"/>
      <c r="G496" s="43"/>
      <c r="H496" s="109"/>
      <c r="I496" s="109"/>
      <c r="J496" s="109"/>
      <c r="K496" s="111"/>
    </row>
    <row r="497" spans="1:11" ht="16.5">
      <c r="A497" s="111"/>
      <c r="B497" s="111"/>
      <c r="C497" s="111"/>
      <c r="G497" s="43"/>
      <c r="H497" s="109"/>
      <c r="I497" s="109"/>
      <c r="J497" s="109"/>
      <c r="K497" s="111"/>
    </row>
    <row r="498" spans="1:11" ht="16.5">
      <c r="A498" s="111"/>
      <c r="B498" s="111"/>
      <c r="C498" s="111"/>
      <c r="G498" s="43"/>
      <c r="H498" s="109"/>
      <c r="I498" s="109"/>
      <c r="J498" s="109"/>
      <c r="K498" s="111"/>
    </row>
    <row r="499" spans="1:11" ht="16.5">
      <c r="A499" s="111"/>
      <c r="B499" s="111"/>
      <c r="C499" s="111"/>
      <c r="G499" s="43"/>
      <c r="H499" s="109"/>
      <c r="I499" s="109"/>
      <c r="J499" s="109"/>
      <c r="K499" s="111"/>
    </row>
    <row r="500" spans="1:11" ht="16.5">
      <c r="A500" s="111"/>
      <c r="B500" s="111"/>
      <c r="C500" s="111"/>
      <c r="G500" s="43"/>
      <c r="H500" s="109"/>
      <c r="I500" s="109"/>
      <c r="J500" s="109"/>
      <c r="K500" s="111"/>
    </row>
    <row r="501" spans="1:11" ht="16.5">
      <c r="A501" s="111"/>
      <c r="B501" s="111"/>
      <c r="C501" s="111"/>
      <c r="G501" s="43"/>
      <c r="H501" s="109"/>
      <c r="I501" s="109"/>
      <c r="J501" s="109"/>
      <c r="K501" s="111"/>
    </row>
    <row r="502" spans="1:11" ht="16.5">
      <c r="A502" s="111"/>
      <c r="B502" s="111"/>
      <c r="C502" s="111"/>
      <c r="G502" s="43"/>
      <c r="H502" s="109"/>
      <c r="I502" s="109"/>
      <c r="J502" s="109"/>
      <c r="K502" s="111"/>
    </row>
    <row r="503" spans="1:11" ht="16.5">
      <c r="A503" s="111"/>
      <c r="B503" s="111"/>
      <c r="C503" s="111"/>
      <c r="G503" s="43"/>
      <c r="H503" s="109"/>
      <c r="I503" s="109"/>
      <c r="J503" s="109"/>
      <c r="K503" s="111"/>
    </row>
    <row r="504" spans="1:11" ht="16.5">
      <c r="A504" s="111"/>
      <c r="B504" s="111"/>
      <c r="C504" s="111"/>
      <c r="G504" s="43"/>
      <c r="H504" s="109"/>
      <c r="I504" s="109"/>
      <c r="J504" s="109"/>
      <c r="K504" s="111"/>
    </row>
    <row r="505" spans="1:11" ht="16.5">
      <c r="A505" s="111"/>
      <c r="B505" s="111"/>
      <c r="C505" s="111"/>
      <c r="G505" s="43"/>
      <c r="H505" s="109"/>
      <c r="I505" s="109"/>
      <c r="J505" s="109"/>
      <c r="K505" s="111"/>
    </row>
    <row r="506" spans="1:11" ht="16.5">
      <c r="A506" s="111"/>
      <c r="B506" s="111"/>
      <c r="C506" s="111"/>
      <c r="G506" s="43"/>
      <c r="H506" s="109"/>
      <c r="I506" s="109"/>
      <c r="J506" s="109"/>
      <c r="K506" s="111"/>
    </row>
    <row r="507" spans="1:11" ht="16.5">
      <c r="A507" s="111"/>
      <c r="B507" s="111"/>
      <c r="C507" s="111"/>
      <c r="G507" s="43"/>
      <c r="H507" s="109"/>
      <c r="I507" s="109"/>
      <c r="J507" s="109"/>
      <c r="K507" s="111"/>
    </row>
    <row r="508" spans="1:11" ht="16.5">
      <c r="A508" s="111"/>
      <c r="B508" s="111"/>
      <c r="C508" s="111"/>
      <c r="G508" s="43"/>
      <c r="H508" s="109"/>
      <c r="I508" s="109"/>
      <c r="J508" s="109"/>
      <c r="K508" s="111"/>
    </row>
    <row r="509" ht="16.5">
      <c r="G509" s="43"/>
    </row>
    <row r="510" ht="16.5">
      <c r="G510" s="43"/>
    </row>
    <row r="511" ht="16.5">
      <c r="G511" s="43"/>
    </row>
    <row r="512" ht="16.5">
      <c r="G512" s="43"/>
    </row>
    <row r="513" ht="16.5">
      <c r="G513" s="43"/>
    </row>
    <row r="514" s="112" customFormat="1" ht="16.5">
      <c r="G514" s="43"/>
    </row>
    <row r="515" s="112" customFormat="1" ht="16.5">
      <c r="G515" s="43"/>
    </row>
    <row r="516" s="112" customFormat="1" ht="16.5">
      <c r="G516" s="43"/>
    </row>
    <row r="517" s="112" customFormat="1" ht="16.5">
      <c r="G517" s="43"/>
    </row>
    <row r="518" s="112" customFormat="1" ht="16.5">
      <c r="G518" s="43"/>
    </row>
    <row r="519" s="112" customFormat="1" ht="16.5">
      <c r="G519" s="43"/>
    </row>
    <row r="520" s="112" customFormat="1" ht="16.5">
      <c r="G520" s="43"/>
    </row>
    <row r="521" s="112" customFormat="1" ht="16.5">
      <c r="G521" s="43"/>
    </row>
    <row r="522" s="112" customFormat="1" ht="16.5">
      <c r="G522" s="43"/>
    </row>
    <row r="523" s="112" customFormat="1" ht="16.5">
      <c r="G523" s="43"/>
    </row>
    <row r="524" s="112" customFormat="1" ht="16.5">
      <c r="G524" s="43"/>
    </row>
    <row r="525" s="112" customFormat="1" ht="16.5">
      <c r="G525" s="43"/>
    </row>
    <row r="526" s="112" customFormat="1" ht="16.5">
      <c r="G526" s="43"/>
    </row>
    <row r="527" s="112" customFormat="1" ht="16.5">
      <c r="G527" s="43"/>
    </row>
    <row r="528" s="112" customFormat="1" ht="16.5">
      <c r="G528" s="43"/>
    </row>
    <row r="529" s="112" customFormat="1" ht="16.5">
      <c r="G529" s="43"/>
    </row>
    <row r="530" s="112" customFormat="1" ht="16.5">
      <c r="G530" s="43"/>
    </row>
    <row r="531" s="112" customFormat="1" ht="16.5">
      <c r="G531" s="43"/>
    </row>
    <row r="532" s="112" customFormat="1" ht="16.5">
      <c r="G532" s="43"/>
    </row>
    <row r="533" s="112" customFormat="1" ht="16.5">
      <c r="G533" s="43"/>
    </row>
    <row r="534" s="112" customFormat="1" ht="16.5">
      <c r="G534" s="43"/>
    </row>
    <row r="535" s="112" customFormat="1" ht="16.5">
      <c r="G535" s="43"/>
    </row>
    <row r="536" s="112" customFormat="1" ht="16.5">
      <c r="G536" s="43"/>
    </row>
    <row r="537" s="112" customFormat="1" ht="16.5">
      <c r="G537" s="43"/>
    </row>
    <row r="538" s="112" customFormat="1" ht="16.5">
      <c r="G538" s="43"/>
    </row>
    <row r="539" s="112" customFormat="1" ht="16.5">
      <c r="G539" s="43"/>
    </row>
    <row r="540" s="112" customFormat="1" ht="16.5">
      <c r="G540" s="43"/>
    </row>
    <row r="541" s="112" customFormat="1" ht="16.5">
      <c r="G541" s="43"/>
    </row>
    <row r="542" s="112" customFormat="1" ht="16.5">
      <c r="G542" s="43"/>
    </row>
    <row r="543" s="112" customFormat="1" ht="16.5">
      <c r="G543" s="43"/>
    </row>
    <row r="544" s="112" customFormat="1" ht="16.5">
      <c r="G544" s="43"/>
    </row>
    <row r="545" s="112" customFormat="1" ht="16.5">
      <c r="G545" s="43"/>
    </row>
    <row r="546" s="112" customFormat="1" ht="16.5">
      <c r="G546" s="43"/>
    </row>
    <row r="547" s="112" customFormat="1" ht="16.5">
      <c r="G547" s="43"/>
    </row>
    <row r="548" s="112" customFormat="1" ht="16.5">
      <c r="G548" s="43"/>
    </row>
    <row r="549" s="112" customFormat="1" ht="16.5">
      <c r="G549" s="43"/>
    </row>
    <row r="550" s="112" customFormat="1" ht="16.5">
      <c r="G550" s="43"/>
    </row>
    <row r="551" s="112" customFormat="1" ht="16.5">
      <c r="G551" s="43"/>
    </row>
    <row r="552" s="112" customFormat="1" ht="16.5">
      <c r="G552" s="43"/>
    </row>
    <row r="553" s="112" customFormat="1" ht="16.5">
      <c r="G553" s="43"/>
    </row>
    <row r="554" s="112" customFormat="1" ht="16.5">
      <c r="G554" s="43"/>
    </row>
    <row r="555" s="112" customFormat="1" ht="16.5">
      <c r="G555" s="43"/>
    </row>
    <row r="556" s="112" customFormat="1" ht="16.5">
      <c r="G556" s="43"/>
    </row>
    <row r="557" s="112" customFormat="1" ht="16.5">
      <c r="G557" s="43"/>
    </row>
    <row r="558" s="112" customFormat="1" ht="16.5">
      <c r="G558" s="43"/>
    </row>
    <row r="559" s="112" customFormat="1" ht="16.5">
      <c r="G559" s="43"/>
    </row>
    <row r="560" s="112" customFormat="1" ht="16.5">
      <c r="G560" s="43"/>
    </row>
    <row r="561" s="112" customFormat="1" ht="16.5">
      <c r="G561" s="43"/>
    </row>
    <row r="562" s="112" customFormat="1" ht="16.5">
      <c r="G562" s="43"/>
    </row>
    <row r="563" s="112" customFormat="1" ht="16.5">
      <c r="G563" s="43"/>
    </row>
    <row r="564" s="112" customFormat="1" ht="16.5">
      <c r="G564" s="43"/>
    </row>
    <row r="565" s="112" customFormat="1" ht="16.5">
      <c r="G565" s="43"/>
    </row>
    <row r="566" s="112" customFormat="1" ht="16.5">
      <c r="G566" s="43"/>
    </row>
    <row r="567" s="112" customFormat="1" ht="16.5">
      <c r="G567" s="43"/>
    </row>
    <row r="568" s="112" customFormat="1" ht="16.5">
      <c r="G568" s="43"/>
    </row>
    <row r="569" s="112" customFormat="1" ht="16.5">
      <c r="G569" s="43"/>
    </row>
    <row r="570" s="112" customFormat="1" ht="16.5">
      <c r="G570" s="43"/>
    </row>
    <row r="571" s="112" customFormat="1" ht="16.5">
      <c r="G571" s="43"/>
    </row>
    <row r="572" s="112" customFormat="1" ht="16.5">
      <c r="G572" s="43"/>
    </row>
    <row r="573" s="112" customFormat="1" ht="16.5">
      <c r="G573" s="43"/>
    </row>
    <row r="574" s="112" customFormat="1" ht="16.5">
      <c r="G574" s="43"/>
    </row>
    <row r="575" s="112" customFormat="1" ht="16.5">
      <c r="G575" s="43"/>
    </row>
    <row r="576" s="112" customFormat="1" ht="16.5">
      <c r="G576" s="43"/>
    </row>
    <row r="577" s="112" customFormat="1" ht="16.5">
      <c r="G577" s="43"/>
    </row>
    <row r="578" s="112" customFormat="1" ht="16.5">
      <c r="G578" s="43"/>
    </row>
    <row r="579" s="112" customFormat="1" ht="16.5">
      <c r="G579" s="43"/>
    </row>
    <row r="580" s="112" customFormat="1" ht="16.5">
      <c r="G580" s="43"/>
    </row>
    <row r="581" s="112" customFormat="1" ht="16.5">
      <c r="G581" s="43"/>
    </row>
    <row r="582" s="112" customFormat="1" ht="16.5">
      <c r="G582" s="43"/>
    </row>
    <row r="583" s="112" customFormat="1" ht="16.5">
      <c r="G583" s="43"/>
    </row>
    <row r="584" s="112" customFormat="1" ht="16.5">
      <c r="G584" s="43"/>
    </row>
    <row r="585" s="112" customFormat="1" ht="16.5">
      <c r="G585" s="43"/>
    </row>
    <row r="586" s="112" customFormat="1" ht="16.5">
      <c r="G586" s="43"/>
    </row>
    <row r="587" s="112" customFormat="1" ht="16.5">
      <c r="G587" s="43"/>
    </row>
    <row r="588" s="112" customFormat="1" ht="16.5">
      <c r="G588" s="43"/>
    </row>
    <row r="589" s="112" customFormat="1" ht="16.5">
      <c r="G589" s="43"/>
    </row>
    <row r="590" s="112" customFormat="1" ht="16.5">
      <c r="G590" s="43"/>
    </row>
    <row r="591" s="112" customFormat="1" ht="16.5">
      <c r="G591" s="43"/>
    </row>
    <row r="592" s="112" customFormat="1" ht="16.5">
      <c r="G592" s="43"/>
    </row>
    <row r="593" s="112" customFormat="1" ht="16.5">
      <c r="G593" s="43"/>
    </row>
    <row r="594" s="112" customFormat="1" ht="16.5">
      <c r="G594" s="43"/>
    </row>
    <row r="595" s="112" customFormat="1" ht="16.5">
      <c r="G595" s="43"/>
    </row>
    <row r="596" s="112" customFormat="1" ht="16.5">
      <c r="G596" s="43"/>
    </row>
    <row r="597" s="112" customFormat="1" ht="16.5">
      <c r="G597" s="43"/>
    </row>
    <row r="598" s="112" customFormat="1" ht="16.5">
      <c r="G598" s="43"/>
    </row>
    <row r="599" s="112" customFormat="1" ht="16.5">
      <c r="G599" s="43"/>
    </row>
    <row r="600" s="112" customFormat="1" ht="16.5">
      <c r="G600" s="43"/>
    </row>
    <row r="601" s="112" customFormat="1" ht="16.5">
      <c r="G601" s="43"/>
    </row>
    <row r="602" s="112" customFormat="1" ht="16.5">
      <c r="G602" s="43"/>
    </row>
    <row r="603" s="112" customFormat="1" ht="16.5">
      <c r="G603" s="43"/>
    </row>
    <row r="604" s="112" customFormat="1" ht="16.5">
      <c r="G604" s="43"/>
    </row>
    <row r="605" s="112" customFormat="1" ht="16.5">
      <c r="G605" s="43"/>
    </row>
    <row r="606" s="112" customFormat="1" ht="16.5">
      <c r="G606" s="43"/>
    </row>
    <row r="607" s="112" customFormat="1" ht="16.5">
      <c r="G607" s="43"/>
    </row>
    <row r="608" s="112" customFormat="1" ht="16.5">
      <c r="G608" s="43"/>
    </row>
    <row r="609" s="112" customFormat="1" ht="16.5">
      <c r="G609" s="43"/>
    </row>
    <row r="610" s="112" customFormat="1" ht="16.5">
      <c r="G610" s="43"/>
    </row>
    <row r="611" s="112" customFormat="1" ht="16.5">
      <c r="G611" s="43"/>
    </row>
    <row r="612" s="112" customFormat="1" ht="16.5">
      <c r="G612" s="43"/>
    </row>
    <row r="613" s="112" customFormat="1" ht="16.5">
      <c r="G613" s="43"/>
    </row>
    <row r="614" s="112" customFormat="1" ht="16.5">
      <c r="G614" s="43"/>
    </row>
    <row r="615" s="112" customFormat="1" ht="16.5">
      <c r="G615" s="43"/>
    </row>
    <row r="616" s="112" customFormat="1" ht="16.5">
      <c r="G616" s="43"/>
    </row>
    <row r="617" s="112" customFormat="1" ht="16.5">
      <c r="G617" s="43"/>
    </row>
    <row r="618" s="112" customFormat="1" ht="16.5">
      <c r="G618" s="43"/>
    </row>
    <row r="619" s="112" customFormat="1" ht="16.5">
      <c r="G619" s="43"/>
    </row>
    <row r="620" s="112" customFormat="1" ht="16.5">
      <c r="G620" s="43"/>
    </row>
    <row r="621" s="112" customFormat="1" ht="16.5">
      <c r="G621" s="43"/>
    </row>
    <row r="622" s="112" customFormat="1" ht="16.5">
      <c r="G622" s="43"/>
    </row>
    <row r="623" s="112" customFormat="1" ht="16.5">
      <c r="G623" s="43"/>
    </row>
    <row r="624" s="112" customFormat="1" ht="16.5">
      <c r="G624" s="43"/>
    </row>
    <row r="625" s="112" customFormat="1" ht="16.5">
      <c r="G625" s="43"/>
    </row>
    <row r="626" s="112" customFormat="1" ht="16.5">
      <c r="G626" s="43"/>
    </row>
    <row r="627" s="112" customFormat="1" ht="16.5">
      <c r="G627" s="43"/>
    </row>
    <row r="628" s="112" customFormat="1" ht="16.5">
      <c r="G628" s="43"/>
    </row>
    <row r="629" s="112" customFormat="1" ht="16.5">
      <c r="G629" s="43"/>
    </row>
    <row r="630" s="112" customFormat="1" ht="16.5">
      <c r="G630" s="43"/>
    </row>
    <row r="631" s="112" customFormat="1" ht="16.5">
      <c r="G631" s="43"/>
    </row>
    <row r="632" s="112" customFormat="1" ht="16.5">
      <c r="G632" s="43"/>
    </row>
    <row r="633" s="112" customFormat="1" ht="16.5">
      <c r="G633" s="43"/>
    </row>
    <row r="634" s="112" customFormat="1" ht="16.5">
      <c r="G634" s="43"/>
    </row>
    <row r="635" s="112" customFormat="1" ht="16.5">
      <c r="G635" s="43"/>
    </row>
    <row r="636" s="112" customFormat="1" ht="16.5">
      <c r="G636" s="43"/>
    </row>
    <row r="637" s="112" customFormat="1" ht="16.5">
      <c r="G637" s="43"/>
    </row>
    <row r="638" s="112" customFormat="1" ht="16.5">
      <c r="G638" s="43"/>
    </row>
    <row r="639" s="112" customFormat="1" ht="16.5">
      <c r="G639" s="43"/>
    </row>
    <row r="640" s="112" customFormat="1" ht="16.5">
      <c r="G640" s="43"/>
    </row>
    <row r="641" s="112" customFormat="1" ht="16.5">
      <c r="G641" s="43"/>
    </row>
    <row r="642" s="112" customFormat="1" ht="16.5">
      <c r="G642" s="43"/>
    </row>
    <row r="643" s="112" customFormat="1" ht="16.5">
      <c r="G643" s="43"/>
    </row>
    <row r="644" s="112" customFormat="1" ht="16.5">
      <c r="G644" s="43"/>
    </row>
    <row r="645" s="112" customFormat="1" ht="16.5">
      <c r="G645" s="43"/>
    </row>
    <row r="646" s="112" customFormat="1" ht="16.5">
      <c r="G646" s="43"/>
    </row>
    <row r="647" s="112" customFormat="1" ht="16.5">
      <c r="G647" s="43"/>
    </row>
    <row r="648" s="112" customFormat="1" ht="16.5">
      <c r="G648" s="43"/>
    </row>
    <row r="649" s="112" customFormat="1" ht="16.5">
      <c r="G649" s="43"/>
    </row>
    <row r="650" s="112" customFormat="1" ht="16.5">
      <c r="G650" s="43"/>
    </row>
    <row r="651" s="112" customFormat="1" ht="16.5">
      <c r="G651" s="43"/>
    </row>
    <row r="652" s="112" customFormat="1" ht="16.5">
      <c r="G652" s="43"/>
    </row>
    <row r="653" s="112" customFormat="1" ht="16.5">
      <c r="G653" s="43"/>
    </row>
    <row r="654" s="112" customFormat="1" ht="16.5">
      <c r="G654" s="43"/>
    </row>
    <row r="655" s="112" customFormat="1" ht="16.5">
      <c r="G655" s="43"/>
    </row>
    <row r="656" s="112" customFormat="1" ht="16.5">
      <c r="G656" s="43"/>
    </row>
    <row r="657" s="112" customFormat="1" ht="16.5">
      <c r="G657" s="43"/>
    </row>
    <row r="658" s="112" customFormat="1" ht="16.5">
      <c r="G658" s="43"/>
    </row>
    <row r="659" s="112" customFormat="1" ht="16.5">
      <c r="G659" s="43"/>
    </row>
    <row r="660" s="112" customFormat="1" ht="16.5">
      <c r="G660" s="43"/>
    </row>
    <row r="661" s="112" customFormat="1" ht="16.5">
      <c r="G661" s="43"/>
    </row>
    <row r="662" s="112" customFormat="1" ht="16.5">
      <c r="G662" s="43"/>
    </row>
    <row r="663" s="112" customFormat="1" ht="16.5">
      <c r="G663" s="43"/>
    </row>
    <row r="664" s="112" customFormat="1" ht="16.5">
      <c r="G664" s="43"/>
    </row>
    <row r="665" s="112" customFormat="1" ht="16.5">
      <c r="G665" s="43"/>
    </row>
    <row r="666" s="112" customFormat="1" ht="16.5">
      <c r="G666" s="43"/>
    </row>
    <row r="667" s="112" customFormat="1" ht="16.5">
      <c r="G667" s="43"/>
    </row>
    <row r="668" s="112" customFormat="1" ht="16.5">
      <c r="G668" s="43"/>
    </row>
    <row r="669" s="112" customFormat="1" ht="16.5">
      <c r="G669" s="43"/>
    </row>
    <row r="670" s="112" customFormat="1" ht="16.5">
      <c r="G670" s="43"/>
    </row>
    <row r="671" s="112" customFormat="1" ht="16.5">
      <c r="G671" s="43"/>
    </row>
    <row r="672" s="112" customFormat="1" ht="16.5">
      <c r="G672" s="43"/>
    </row>
    <row r="673" s="112" customFormat="1" ht="16.5">
      <c r="G673" s="43"/>
    </row>
    <row r="674" s="112" customFormat="1" ht="16.5">
      <c r="G674" s="43"/>
    </row>
    <row r="675" s="112" customFormat="1" ht="16.5">
      <c r="G675" s="43"/>
    </row>
    <row r="676" s="112" customFormat="1" ht="16.5">
      <c r="G676" s="43"/>
    </row>
    <row r="677" s="112" customFormat="1" ht="16.5">
      <c r="G677" s="43"/>
    </row>
    <row r="678" s="112" customFormat="1" ht="16.5">
      <c r="G678" s="43"/>
    </row>
    <row r="679" s="112" customFormat="1" ht="16.5">
      <c r="G679" s="43"/>
    </row>
    <row r="680" s="112" customFormat="1" ht="16.5">
      <c r="G680" s="43"/>
    </row>
    <row r="681" s="112" customFormat="1" ht="16.5">
      <c r="G681" s="43"/>
    </row>
    <row r="682" s="112" customFormat="1" ht="16.5">
      <c r="G682" s="43"/>
    </row>
    <row r="683" s="112" customFormat="1" ht="16.5">
      <c r="G683" s="43"/>
    </row>
    <row r="684" s="112" customFormat="1" ht="16.5">
      <c r="G684" s="43"/>
    </row>
    <row r="685" s="112" customFormat="1" ht="16.5">
      <c r="G685" s="43"/>
    </row>
    <row r="686" s="112" customFormat="1" ht="16.5">
      <c r="G686" s="43"/>
    </row>
    <row r="687" s="112" customFormat="1" ht="16.5">
      <c r="G687" s="43"/>
    </row>
    <row r="688" s="112" customFormat="1" ht="16.5">
      <c r="G688" s="43"/>
    </row>
    <row r="689" s="112" customFormat="1" ht="16.5">
      <c r="G689" s="43"/>
    </row>
    <row r="690" s="112" customFormat="1" ht="16.5">
      <c r="G690" s="43"/>
    </row>
    <row r="691" s="112" customFormat="1" ht="16.5">
      <c r="G691" s="43"/>
    </row>
    <row r="692" s="112" customFormat="1" ht="16.5">
      <c r="G692" s="43"/>
    </row>
    <row r="693" s="112" customFormat="1" ht="16.5">
      <c r="G693" s="43"/>
    </row>
    <row r="694" s="112" customFormat="1" ht="16.5">
      <c r="G694" s="43"/>
    </row>
    <row r="695" s="112" customFormat="1" ht="16.5">
      <c r="G695" s="43"/>
    </row>
    <row r="696" s="112" customFormat="1" ht="16.5">
      <c r="G696" s="43"/>
    </row>
    <row r="697" s="112" customFormat="1" ht="16.5">
      <c r="G697" s="43"/>
    </row>
    <row r="698" s="112" customFormat="1" ht="16.5">
      <c r="G698" s="43"/>
    </row>
    <row r="699" s="112" customFormat="1" ht="16.5">
      <c r="G699" s="43"/>
    </row>
    <row r="700" s="112" customFormat="1" ht="16.5">
      <c r="G700" s="43"/>
    </row>
    <row r="701" s="112" customFormat="1" ht="16.5">
      <c r="G701" s="43"/>
    </row>
    <row r="702" s="112" customFormat="1" ht="16.5">
      <c r="G702" s="43"/>
    </row>
    <row r="703" s="112" customFormat="1" ht="16.5">
      <c r="G703" s="43"/>
    </row>
    <row r="704" s="112" customFormat="1" ht="16.5">
      <c r="G704" s="43"/>
    </row>
    <row r="705" s="112" customFormat="1" ht="16.5">
      <c r="G705" s="43"/>
    </row>
    <row r="706" s="112" customFormat="1" ht="16.5">
      <c r="G706" s="43"/>
    </row>
    <row r="707" s="112" customFormat="1" ht="16.5">
      <c r="G707" s="43"/>
    </row>
    <row r="708" s="112" customFormat="1" ht="16.5">
      <c r="G708" s="43"/>
    </row>
    <row r="709" s="112" customFormat="1" ht="16.5">
      <c r="G709" s="43"/>
    </row>
  </sheetData>
  <sheetProtection/>
  <mergeCells count="30">
    <mergeCell ref="A61:C61"/>
    <mergeCell ref="B2:C3"/>
    <mergeCell ref="A2:A4"/>
    <mergeCell ref="A29:A36"/>
    <mergeCell ref="B36:C36"/>
    <mergeCell ref="A37:A41"/>
    <mergeCell ref="B25:C25"/>
    <mergeCell ref="A26:A28"/>
    <mergeCell ref="B28:C28"/>
    <mergeCell ref="A48:A57"/>
    <mergeCell ref="B57:C57"/>
    <mergeCell ref="A58:A60"/>
    <mergeCell ref="B60:C60"/>
    <mergeCell ref="A5:A8"/>
    <mergeCell ref="B8:C8"/>
    <mergeCell ref="A9:A13"/>
    <mergeCell ref="B13:C13"/>
    <mergeCell ref="B41:C41"/>
    <mergeCell ref="A42:A47"/>
    <mergeCell ref="B47:C47"/>
    <mergeCell ref="A14:A17"/>
    <mergeCell ref="B17:C17"/>
    <mergeCell ref="A18:A25"/>
    <mergeCell ref="A1:J1"/>
    <mergeCell ref="D2:G2"/>
    <mergeCell ref="H2:K2"/>
    <mergeCell ref="D3:F3"/>
    <mergeCell ref="G3:G4"/>
    <mergeCell ref="H3:J3"/>
    <mergeCell ref="K3:K4"/>
  </mergeCells>
  <printOptions horizontalCentered="1" verticalCentered="1"/>
  <pageMargins left="0.3937007874015748" right="0.35433070866141736" top="0.4330708661417323" bottom="0.31496062992125984" header="0.1968503937007874" footer="0.15748031496062992"/>
  <pageSetup fitToHeight="1" fitToWidth="1" horizontalDpi="600" verticalDpi="600" orientation="portrait" paperSize="8" scale="67" r:id="rId1"/>
  <headerFooter alignWithMargins="0">
    <oddFooter>&amp;L&amp;"Arial Unicode MS,Obyčejné"&amp;9Rozpočet na rok 2019&amp;R&amp;"Arial Unicode MS,Obyčejné"&amp;9&amp;D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G16"/>
  <sheetViews>
    <sheetView zoomScalePageLayoutView="0" workbookViewId="0" topLeftCell="A1">
      <selection activeCell="BG2" sqref="BG2"/>
    </sheetView>
  </sheetViews>
  <sheetFormatPr defaultColWidth="9.00390625" defaultRowHeight="12.75"/>
  <cols>
    <col min="1" max="1" width="14.125" style="1" customWidth="1"/>
    <col min="2" max="2" width="20.00390625" style="1" customWidth="1"/>
    <col min="3" max="5" width="2.25390625" style="1" customWidth="1"/>
    <col min="6" max="6" width="3.25390625" style="1" customWidth="1"/>
    <col min="7" max="56" width="2.25390625" style="1" customWidth="1"/>
    <col min="57" max="16384" width="9.125" style="1" customWidth="1"/>
  </cols>
  <sheetData>
    <row r="1" spans="1:56" ht="48" customHeight="1">
      <c r="A1" s="734" t="s">
        <v>274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734"/>
      <c r="AA1" s="734"/>
      <c r="AB1" s="734"/>
      <c r="AC1" s="734"/>
      <c r="AD1" s="734"/>
      <c r="AE1" s="734"/>
      <c r="AF1" s="734"/>
      <c r="AG1" s="734"/>
      <c r="AH1" s="734"/>
      <c r="AI1" s="734"/>
      <c r="AJ1" s="734"/>
      <c r="AK1" s="734"/>
      <c r="AL1" s="734"/>
      <c r="AM1" s="734"/>
      <c r="AN1" s="734"/>
      <c r="AO1" s="734"/>
      <c r="AP1" s="734"/>
      <c r="AQ1" s="734"/>
      <c r="AR1" s="734"/>
      <c r="AS1" s="734"/>
      <c r="AT1" s="734"/>
      <c r="AU1" s="734"/>
      <c r="AV1" s="734"/>
      <c r="AW1" s="734"/>
      <c r="AX1" s="734"/>
      <c r="AY1" s="732" t="s">
        <v>105</v>
      </c>
      <c r="AZ1" s="732"/>
      <c r="BA1" s="732"/>
      <c r="BB1" s="732"/>
      <c r="BC1" s="732"/>
      <c r="BD1" s="732"/>
    </row>
    <row r="2" spans="1:56" ht="129" customHeight="1">
      <c r="A2" s="706" t="s">
        <v>271</v>
      </c>
      <c r="B2" s="60" t="s">
        <v>270</v>
      </c>
      <c r="C2" s="708" t="s">
        <v>201</v>
      </c>
      <c r="D2" s="709"/>
      <c r="E2" s="709"/>
      <c r="F2" s="710"/>
      <c r="G2" s="708" t="s">
        <v>128</v>
      </c>
      <c r="H2" s="711"/>
      <c r="I2" s="711"/>
      <c r="J2" s="712"/>
      <c r="K2" s="713" t="s">
        <v>341</v>
      </c>
      <c r="L2" s="713"/>
      <c r="M2" s="713"/>
      <c r="N2" s="713"/>
      <c r="O2" s="713" t="s">
        <v>344</v>
      </c>
      <c r="P2" s="713"/>
      <c r="Q2" s="713"/>
      <c r="R2" s="713"/>
      <c r="S2" s="713" t="s">
        <v>345</v>
      </c>
      <c r="T2" s="713"/>
      <c r="U2" s="713"/>
      <c r="V2" s="713"/>
      <c r="W2" s="713" t="s">
        <v>346</v>
      </c>
      <c r="X2" s="713"/>
      <c r="Y2" s="713"/>
      <c r="Z2" s="713"/>
      <c r="AA2" s="713" t="s">
        <v>342</v>
      </c>
      <c r="AB2" s="713"/>
      <c r="AC2" s="713"/>
      <c r="AD2" s="713"/>
      <c r="AE2" s="708" t="s">
        <v>133</v>
      </c>
      <c r="AF2" s="709"/>
      <c r="AG2" s="709"/>
      <c r="AH2" s="710"/>
      <c r="AI2" s="708" t="s">
        <v>202</v>
      </c>
      <c r="AJ2" s="709"/>
      <c r="AK2" s="709"/>
      <c r="AL2" s="710"/>
      <c r="AM2" s="708" t="s">
        <v>347</v>
      </c>
      <c r="AN2" s="709"/>
      <c r="AO2" s="709"/>
      <c r="AP2" s="710"/>
      <c r="AQ2" s="708" t="s">
        <v>343</v>
      </c>
      <c r="AR2" s="709"/>
      <c r="AS2" s="709"/>
      <c r="AT2" s="710"/>
      <c r="AU2" s="722" t="s">
        <v>136</v>
      </c>
      <c r="AV2" s="711"/>
      <c r="AW2" s="711"/>
      <c r="AX2" s="712"/>
      <c r="AY2" s="735" t="s">
        <v>14</v>
      </c>
      <c r="AZ2" s="736"/>
      <c r="BA2" s="736"/>
      <c r="BB2" s="736"/>
      <c r="BC2" s="736"/>
      <c r="BD2" s="737"/>
    </row>
    <row r="3" spans="1:56" ht="21" customHeight="1">
      <c r="A3" s="706"/>
      <c r="B3" s="410" t="s">
        <v>138</v>
      </c>
      <c r="C3" s="650">
        <v>9099</v>
      </c>
      <c r="D3" s="724"/>
      <c r="E3" s="724"/>
      <c r="F3" s="651"/>
      <c r="G3" s="707">
        <v>91</v>
      </c>
      <c r="H3" s="707"/>
      <c r="I3" s="707"/>
      <c r="J3" s="707"/>
      <c r="K3" s="707">
        <v>9166</v>
      </c>
      <c r="L3" s="707"/>
      <c r="M3" s="707"/>
      <c r="N3" s="707"/>
      <c r="O3" s="707">
        <v>92</v>
      </c>
      <c r="P3" s="707"/>
      <c r="Q3" s="707"/>
      <c r="R3" s="707"/>
      <c r="S3" s="707">
        <v>93</v>
      </c>
      <c r="T3" s="707"/>
      <c r="U3" s="707"/>
      <c r="V3" s="707"/>
      <c r="W3" s="707">
        <v>94</v>
      </c>
      <c r="X3" s="707"/>
      <c r="Y3" s="707"/>
      <c r="Z3" s="707"/>
      <c r="AA3" s="707">
        <v>9499</v>
      </c>
      <c r="AB3" s="707"/>
      <c r="AC3" s="707"/>
      <c r="AD3" s="707"/>
      <c r="AE3" s="707">
        <v>95</v>
      </c>
      <c r="AF3" s="707"/>
      <c r="AG3" s="707"/>
      <c r="AH3" s="707"/>
      <c r="AI3" s="707">
        <v>96</v>
      </c>
      <c r="AJ3" s="707"/>
      <c r="AK3" s="707"/>
      <c r="AL3" s="707"/>
      <c r="AM3" s="707">
        <v>97</v>
      </c>
      <c r="AN3" s="707"/>
      <c r="AO3" s="707"/>
      <c r="AP3" s="707"/>
      <c r="AQ3" s="707">
        <v>98</v>
      </c>
      <c r="AR3" s="707"/>
      <c r="AS3" s="707"/>
      <c r="AT3" s="707"/>
      <c r="AU3" s="707">
        <v>99</v>
      </c>
      <c r="AV3" s="707"/>
      <c r="AW3" s="707"/>
      <c r="AX3" s="707"/>
      <c r="AY3" s="738"/>
      <c r="AZ3" s="739"/>
      <c r="BA3" s="739"/>
      <c r="BB3" s="739"/>
      <c r="BC3" s="739"/>
      <c r="BD3" s="740"/>
    </row>
    <row r="4" spans="1:56" ht="27" customHeight="1">
      <c r="A4" s="726" t="s">
        <v>272</v>
      </c>
      <c r="B4" s="48" t="s">
        <v>139</v>
      </c>
      <c r="C4" s="723">
        <f>'8.SF'!C12</f>
        <v>33495</v>
      </c>
      <c r="D4" s="723"/>
      <c r="E4" s="723"/>
      <c r="F4" s="723"/>
      <c r="G4" s="723">
        <f>'8.SF'!D12</f>
        <v>9052</v>
      </c>
      <c r="H4" s="723"/>
      <c r="I4" s="723"/>
      <c r="J4" s="723"/>
      <c r="K4" s="723">
        <v>16720</v>
      </c>
      <c r="L4" s="723"/>
      <c r="M4" s="723"/>
      <c r="N4" s="723"/>
      <c r="O4" s="723">
        <v>34170</v>
      </c>
      <c r="P4" s="723"/>
      <c r="Q4" s="723"/>
      <c r="R4" s="723"/>
      <c r="S4" s="723">
        <v>11115</v>
      </c>
      <c r="T4" s="723"/>
      <c r="U4" s="723"/>
      <c r="V4" s="723"/>
      <c r="W4" s="723">
        <v>635</v>
      </c>
      <c r="X4" s="723"/>
      <c r="Y4" s="723"/>
      <c r="Z4" s="723"/>
      <c r="AA4" s="723">
        <v>2786.6</v>
      </c>
      <c r="AB4" s="723"/>
      <c r="AC4" s="723"/>
      <c r="AD4" s="723"/>
      <c r="AE4" s="723">
        <v>6350</v>
      </c>
      <c r="AF4" s="723"/>
      <c r="AG4" s="723"/>
      <c r="AH4" s="723"/>
      <c r="AI4" s="723">
        <v>3110</v>
      </c>
      <c r="AJ4" s="723"/>
      <c r="AK4" s="723"/>
      <c r="AL4" s="723"/>
      <c r="AM4" s="723">
        <v>8950</v>
      </c>
      <c r="AN4" s="723"/>
      <c r="AO4" s="723"/>
      <c r="AP4" s="723"/>
      <c r="AQ4" s="723">
        <v>4160</v>
      </c>
      <c r="AR4" s="723"/>
      <c r="AS4" s="723"/>
      <c r="AT4" s="723"/>
      <c r="AU4" s="723">
        <v>1660</v>
      </c>
      <c r="AV4" s="723"/>
      <c r="AW4" s="723"/>
      <c r="AX4" s="723"/>
      <c r="AY4" s="718">
        <f>SUM(C4:AX4)</f>
        <v>132203.6</v>
      </c>
      <c r="AZ4" s="718"/>
      <c r="BA4" s="718"/>
      <c r="BB4" s="718"/>
      <c r="BC4" s="718"/>
      <c r="BD4" s="718"/>
    </row>
    <row r="5" spans="1:56" ht="18.75" customHeight="1">
      <c r="A5" s="727"/>
      <c r="B5" s="48" t="s">
        <v>269</v>
      </c>
      <c r="C5" s="723">
        <f>'8.SF'!C4+'8.SF'!C5</f>
        <v>31300</v>
      </c>
      <c r="D5" s="723"/>
      <c r="E5" s="723"/>
      <c r="F5" s="723"/>
      <c r="G5" s="723">
        <f>'8.SF'!D4+'8.SF'!D5</f>
        <v>7200</v>
      </c>
      <c r="H5" s="723"/>
      <c r="I5" s="723"/>
      <c r="J5" s="723"/>
      <c r="K5" s="723">
        <v>11700</v>
      </c>
      <c r="L5" s="723"/>
      <c r="M5" s="723"/>
      <c r="N5" s="723"/>
      <c r="O5" s="723">
        <v>27600</v>
      </c>
      <c r="P5" s="723"/>
      <c r="Q5" s="723"/>
      <c r="R5" s="723"/>
      <c r="S5" s="723">
        <v>7300</v>
      </c>
      <c r="T5" s="723"/>
      <c r="U5" s="723"/>
      <c r="V5" s="723"/>
      <c r="W5" s="723">
        <v>300</v>
      </c>
      <c r="X5" s="723"/>
      <c r="Y5" s="723"/>
      <c r="Z5" s="723"/>
      <c r="AA5" s="723">
        <v>1666.2</v>
      </c>
      <c r="AB5" s="723"/>
      <c r="AC5" s="723"/>
      <c r="AD5" s="723"/>
      <c r="AE5" s="723">
        <v>2200</v>
      </c>
      <c r="AF5" s="723"/>
      <c r="AG5" s="723"/>
      <c r="AH5" s="723"/>
      <c r="AI5" s="723">
        <v>2000</v>
      </c>
      <c r="AJ5" s="723"/>
      <c r="AK5" s="723"/>
      <c r="AL5" s="723"/>
      <c r="AM5" s="723">
        <v>6100</v>
      </c>
      <c r="AN5" s="723"/>
      <c r="AO5" s="723"/>
      <c r="AP5" s="723"/>
      <c r="AQ5" s="723">
        <v>2150</v>
      </c>
      <c r="AR5" s="723"/>
      <c r="AS5" s="723"/>
      <c r="AT5" s="723"/>
      <c r="AU5" s="723">
        <v>700</v>
      </c>
      <c r="AV5" s="723"/>
      <c r="AW5" s="723"/>
      <c r="AX5" s="723"/>
      <c r="AY5" s="718">
        <f>SUM(C5:AX5)</f>
        <v>100216.2</v>
      </c>
      <c r="AZ5" s="718"/>
      <c r="BA5" s="718"/>
      <c r="BB5" s="718"/>
      <c r="BC5" s="718"/>
      <c r="BD5" s="718"/>
    </row>
    <row r="6" spans="1:56" ht="27" customHeight="1" thickBot="1">
      <c r="A6" s="727"/>
      <c r="B6" s="408" t="s">
        <v>148</v>
      </c>
      <c r="C6" s="721">
        <f>'8.SF'!C19</f>
        <v>3140</v>
      </c>
      <c r="D6" s="721"/>
      <c r="E6" s="721"/>
      <c r="F6" s="721"/>
      <c r="G6" s="721">
        <f>'8.SF'!D19</f>
        <v>8763</v>
      </c>
      <c r="H6" s="721"/>
      <c r="I6" s="721"/>
      <c r="J6" s="721"/>
      <c r="K6" s="721">
        <v>53400</v>
      </c>
      <c r="L6" s="721"/>
      <c r="M6" s="721"/>
      <c r="N6" s="721"/>
      <c r="O6" s="721">
        <v>38510</v>
      </c>
      <c r="P6" s="721"/>
      <c r="Q6" s="721"/>
      <c r="R6" s="721"/>
      <c r="S6" s="721">
        <v>10180</v>
      </c>
      <c r="T6" s="721"/>
      <c r="U6" s="721"/>
      <c r="V6" s="721"/>
      <c r="W6" s="721">
        <v>503</v>
      </c>
      <c r="X6" s="721"/>
      <c r="Y6" s="721"/>
      <c r="Z6" s="721"/>
      <c r="AA6" s="721">
        <v>618.2</v>
      </c>
      <c r="AB6" s="721"/>
      <c r="AC6" s="721"/>
      <c r="AD6" s="721"/>
      <c r="AE6" s="721">
        <v>11590</v>
      </c>
      <c r="AF6" s="721"/>
      <c r="AG6" s="721"/>
      <c r="AH6" s="721"/>
      <c r="AI6" s="721">
        <v>1920</v>
      </c>
      <c r="AJ6" s="721"/>
      <c r="AK6" s="721"/>
      <c r="AL6" s="721"/>
      <c r="AM6" s="721">
        <v>19735</v>
      </c>
      <c r="AN6" s="721"/>
      <c r="AO6" s="721"/>
      <c r="AP6" s="721"/>
      <c r="AQ6" s="721">
        <v>38</v>
      </c>
      <c r="AR6" s="721"/>
      <c r="AS6" s="721"/>
      <c r="AT6" s="721"/>
      <c r="AU6" s="721">
        <v>1286</v>
      </c>
      <c r="AV6" s="721"/>
      <c r="AW6" s="721"/>
      <c r="AX6" s="721"/>
      <c r="AY6" s="719">
        <f>SUM(C6:AX6)</f>
        <v>149683.2</v>
      </c>
      <c r="AZ6" s="719"/>
      <c r="BA6" s="719"/>
      <c r="BB6" s="719"/>
      <c r="BC6" s="719"/>
      <c r="BD6" s="719"/>
    </row>
    <row r="7" spans="1:56" ht="40.5" customHeight="1" thickTop="1">
      <c r="A7" s="728"/>
      <c r="B7" s="442" t="s">
        <v>268</v>
      </c>
      <c r="C7" s="720">
        <f>'8.SF'!C20</f>
        <v>-30355</v>
      </c>
      <c r="D7" s="720"/>
      <c r="E7" s="720"/>
      <c r="F7" s="720"/>
      <c r="G7" s="720">
        <f>G6-G4</f>
        <v>-289</v>
      </c>
      <c r="H7" s="720"/>
      <c r="I7" s="720"/>
      <c r="J7" s="720"/>
      <c r="K7" s="720">
        <f>K6-K4</f>
        <v>36680</v>
      </c>
      <c r="L7" s="720"/>
      <c r="M7" s="720"/>
      <c r="N7" s="720"/>
      <c r="O7" s="720">
        <f>O6-O4</f>
        <v>4340</v>
      </c>
      <c r="P7" s="720"/>
      <c r="Q7" s="720"/>
      <c r="R7" s="720"/>
      <c r="S7" s="720">
        <f>S6-S4</f>
        <v>-935</v>
      </c>
      <c r="T7" s="720"/>
      <c r="U7" s="720"/>
      <c r="V7" s="720"/>
      <c r="W7" s="720">
        <f>W6-W4</f>
        <v>-132</v>
      </c>
      <c r="X7" s="720"/>
      <c r="Y7" s="720"/>
      <c r="Z7" s="720"/>
      <c r="AA7" s="720">
        <f>AA6-AA4</f>
        <v>-2168.3999999999996</v>
      </c>
      <c r="AB7" s="720"/>
      <c r="AC7" s="720"/>
      <c r="AD7" s="720"/>
      <c r="AE7" s="720">
        <f>AE6-AE4</f>
        <v>5240</v>
      </c>
      <c r="AF7" s="720"/>
      <c r="AG7" s="720"/>
      <c r="AH7" s="720"/>
      <c r="AI7" s="720">
        <f>AI6-AI4</f>
        <v>-1190</v>
      </c>
      <c r="AJ7" s="720"/>
      <c r="AK7" s="720"/>
      <c r="AL7" s="720"/>
      <c r="AM7" s="720">
        <f>AM6-AM4</f>
        <v>10785</v>
      </c>
      <c r="AN7" s="720"/>
      <c r="AO7" s="720"/>
      <c r="AP7" s="720"/>
      <c r="AQ7" s="720">
        <f>AQ6-AQ4</f>
        <v>-4122</v>
      </c>
      <c r="AR7" s="720"/>
      <c r="AS7" s="720"/>
      <c r="AT7" s="720"/>
      <c r="AU7" s="720">
        <f>AU6-AU4</f>
        <v>-374</v>
      </c>
      <c r="AV7" s="720"/>
      <c r="AW7" s="720"/>
      <c r="AX7" s="720"/>
      <c r="AY7" s="720">
        <f>AY6-AY4</f>
        <v>17479.600000000006</v>
      </c>
      <c r="AZ7" s="720"/>
      <c r="BA7" s="720"/>
      <c r="BB7" s="720"/>
      <c r="BC7" s="720"/>
      <c r="BD7" s="720"/>
    </row>
    <row r="8" spans="1:56" ht="40.5" customHeight="1">
      <c r="A8" s="729" t="s">
        <v>271</v>
      </c>
      <c r="B8" s="344" t="s">
        <v>273</v>
      </c>
      <c r="C8" s="649" t="s">
        <v>163</v>
      </c>
      <c r="D8" s="649"/>
      <c r="E8" s="649"/>
      <c r="F8" s="649"/>
      <c r="G8" s="649"/>
      <c r="H8" s="649"/>
      <c r="I8" s="649" t="s">
        <v>164</v>
      </c>
      <c r="J8" s="649"/>
      <c r="K8" s="649"/>
      <c r="L8" s="649"/>
      <c r="M8" s="649"/>
      <c r="N8" s="649"/>
      <c r="O8" s="649" t="s">
        <v>161</v>
      </c>
      <c r="P8" s="649"/>
      <c r="Q8" s="649"/>
      <c r="R8" s="649"/>
      <c r="S8" s="649"/>
      <c r="T8" s="649"/>
      <c r="U8" s="649" t="s">
        <v>158</v>
      </c>
      <c r="V8" s="649"/>
      <c r="W8" s="649"/>
      <c r="X8" s="649"/>
      <c r="Y8" s="649"/>
      <c r="Z8" s="649"/>
      <c r="AA8" s="649" t="s">
        <v>160</v>
      </c>
      <c r="AB8" s="649"/>
      <c r="AC8" s="649"/>
      <c r="AD8" s="649"/>
      <c r="AE8" s="649"/>
      <c r="AF8" s="649"/>
      <c r="AG8" s="649" t="s">
        <v>192</v>
      </c>
      <c r="AH8" s="649"/>
      <c r="AI8" s="649"/>
      <c r="AJ8" s="649"/>
      <c r="AK8" s="649"/>
      <c r="AL8" s="649"/>
      <c r="AM8" s="649" t="s">
        <v>159</v>
      </c>
      <c r="AN8" s="649"/>
      <c r="AO8" s="649"/>
      <c r="AP8" s="649"/>
      <c r="AQ8" s="649"/>
      <c r="AR8" s="649"/>
      <c r="AS8" s="649" t="s">
        <v>162</v>
      </c>
      <c r="AT8" s="649"/>
      <c r="AU8" s="649"/>
      <c r="AV8" s="649"/>
      <c r="AW8" s="649"/>
      <c r="AX8" s="649"/>
      <c r="AY8" s="735" t="s">
        <v>14</v>
      </c>
      <c r="AZ8" s="736"/>
      <c r="BA8" s="736"/>
      <c r="BB8" s="736"/>
      <c r="BC8" s="736"/>
      <c r="BD8" s="737"/>
    </row>
    <row r="9" spans="1:56" ht="21.75" customHeight="1">
      <c r="A9" s="730"/>
      <c r="B9" s="410" t="s">
        <v>138</v>
      </c>
      <c r="C9" s="707">
        <v>9008</v>
      </c>
      <c r="D9" s="707"/>
      <c r="E9" s="707"/>
      <c r="F9" s="707"/>
      <c r="G9" s="707"/>
      <c r="H9" s="707"/>
      <c r="I9" s="707">
        <v>9009</v>
      </c>
      <c r="J9" s="707"/>
      <c r="K9" s="707"/>
      <c r="L9" s="707"/>
      <c r="M9" s="707"/>
      <c r="N9" s="707"/>
      <c r="O9" s="707">
        <v>9010</v>
      </c>
      <c r="P9" s="707"/>
      <c r="Q9" s="707"/>
      <c r="R9" s="707"/>
      <c r="S9" s="707"/>
      <c r="T9" s="707"/>
      <c r="U9" s="707">
        <v>9013</v>
      </c>
      <c r="V9" s="707"/>
      <c r="W9" s="707"/>
      <c r="X9" s="707"/>
      <c r="Y9" s="707"/>
      <c r="Z9" s="707"/>
      <c r="AA9" s="707">
        <v>9017</v>
      </c>
      <c r="AB9" s="707"/>
      <c r="AC9" s="707"/>
      <c r="AD9" s="707"/>
      <c r="AE9" s="707"/>
      <c r="AF9" s="707"/>
      <c r="AG9" s="707">
        <v>9024</v>
      </c>
      <c r="AH9" s="707"/>
      <c r="AI9" s="707"/>
      <c r="AJ9" s="707"/>
      <c r="AK9" s="707"/>
      <c r="AL9" s="707"/>
      <c r="AM9" s="707">
        <v>9026</v>
      </c>
      <c r="AN9" s="707"/>
      <c r="AO9" s="707"/>
      <c r="AP9" s="707"/>
      <c r="AQ9" s="707"/>
      <c r="AR9" s="707"/>
      <c r="AS9" s="707">
        <v>9043</v>
      </c>
      <c r="AT9" s="707"/>
      <c r="AU9" s="707"/>
      <c r="AV9" s="707"/>
      <c r="AW9" s="707"/>
      <c r="AX9" s="707"/>
      <c r="AY9" s="738"/>
      <c r="AZ9" s="739"/>
      <c r="BA9" s="739"/>
      <c r="BB9" s="739"/>
      <c r="BC9" s="739"/>
      <c r="BD9" s="740"/>
    </row>
    <row r="10" spans="1:56" ht="27" customHeight="1">
      <c r="A10" s="726" t="s">
        <v>267</v>
      </c>
      <c r="B10" s="48" t="s">
        <v>139</v>
      </c>
      <c r="C10" s="723">
        <v>0</v>
      </c>
      <c r="D10" s="723"/>
      <c r="E10" s="723"/>
      <c r="F10" s="723"/>
      <c r="G10" s="723"/>
      <c r="H10" s="723"/>
      <c r="I10" s="723">
        <v>230</v>
      </c>
      <c r="J10" s="723"/>
      <c r="K10" s="723"/>
      <c r="L10" s="723"/>
      <c r="M10" s="723"/>
      <c r="N10" s="723"/>
      <c r="O10" s="723">
        <v>0</v>
      </c>
      <c r="P10" s="723"/>
      <c r="Q10" s="723"/>
      <c r="R10" s="723"/>
      <c r="S10" s="723"/>
      <c r="T10" s="723"/>
      <c r="U10" s="723">
        <v>196010</v>
      </c>
      <c r="V10" s="723"/>
      <c r="W10" s="723"/>
      <c r="X10" s="723"/>
      <c r="Y10" s="723"/>
      <c r="Z10" s="723"/>
      <c r="AA10" s="723">
        <v>5000</v>
      </c>
      <c r="AB10" s="723"/>
      <c r="AC10" s="723"/>
      <c r="AD10" s="723"/>
      <c r="AE10" s="723"/>
      <c r="AF10" s="723"/>
      <c r="AG10" s="723">
        <v>5.7</v>
      </c>
      <c r="AH10" s="723"/>
      <c r="AI10" s="723"/>
      <c r="AJ10" s="723"/>
      <c r="AK10" s="723"/>
      <c r="AL10" s="723"/>
      <c r="AM10" s="723">
        <v>22780</v>
      </c>
      <c r="AN10" s="723"/>
      <c r="AO10" s="723"/>
      <c r="AP10" s="723"/>
      <c r="AQ10" s="723"/>
      <c r="AR10" s="723"/>
      <c r="AS10" s="723">
        <v>2900</v>
      </c>
      <c r="AT10" s="723"/>
      <c r="AU10" s="723"/>
      <c r="AV10" s="723"/>
      <c r="AW10" s="723"/>
      <c r="AX10" s="723"/>
      <c r="AY10" s="718">
        <f>SUM(C10:AX10)</f>
        <v>226925.7</v>
      </c>
      <c r="AZ10" s="718"/>
      <c r="BA10" s="718"/>
      <c r="BB10" s="718"/>
      <c r="BC10" s="718"/>
      <c r="BD10" s="718"/>
    </row>
    <row r="11" spans="1:56" ht="27" customHeight="1" thickBot="1">
      <c r="A11" s="727"/>
      <c r="B11" s="408" t="s">
        <v>148</v>
      </c>
      <c r="C11" s="721">
        <v>10</v>
      </c>
      <c r="D11" s="721"/>
      <c r="E11" s="721"/>
      <c r="F11" s="721"/>
      <c r="G11" s="721"/>
      <c r="H11" s="721"/>
      <c r="I11" s="721">
        <v>500</v>
      </c>
      <c r="J11" s="721"/>
      <c r="K11" s="721"/>
      <c r="L11" s="721"/>
      <c r="M11" s="721"/>
      <c r="N11" s="721"/>
      <c r="O11" s="721">
        <v>20</v>
      </c>
      <c r="P11" s="721"/>
      <c r="Q11" s="721"/>
      <c r="R11" s="721"/>
      <c r="S11" s="721"/>
      <c r="T11" s="721"/>
      <c r="U11" s="721">
        <v>191550</v>
      </c>
      <c r="V11" s="721"/>
      <c r="W11" s="721"/>
      <c r="X11" s="721"/>
      <c r="Y11" s="721"/>
      <c r="Z11" s="721"/>
      <c r="AA11" s="721">
        <v>0</v>
      </c>
      <c r="AB11" s="721"/>
      <c r="AC11" s="721"/>
      <c r="AD11" s="721"/>
      <c r="AE11" s="721"/>
      <c r="AF11" s="721"/>
      <c r="AG11" s="721">
        <v>5.2</v>
      </c>
      <c r="AH11" s="721"/>
      <c r="AI11" s="721"/>
      <c r="AJ11" s="721"/>
      <c r="AK11" s="721"/>
      <c r="AL11" s="721"/>
      <c r="AM11" s="721">
        <v>0</v>
      </c>
      <c r="AN11" s="721"/>
      <c r="AO11" s="721"/>
      <c r="AP11" s="721"/>
      <c r="AQ11" s="721"/>
      <c r="AR11" s="721"/>
      <c r="AS11" s="721">
        <v>154000</v>
      </c>
      <c r="AT11" s="721"/>
      <c r="AU11" s="721"/>
      <c r="AV11" s="721"/>
      <c r="AW11" s="721"/>
      <c r="AX11" s="721"/>
      <c r="AY11" s="719">
        <f>SUM(C11:AX11)</f>
        <v>346085.2</v>
      </c>
      <c r="AZ11" s="719"/>
      <c r="BA11" s="719"/>
      <c r="BB11" s="719"/>
      <c r="BC11" s="719"/>
      <c r="BD11" s="719"/>
    </row>
    <row r="12" spans="1:56" ht="39" customHeight="1" thickTop="1">
      <c r="A12" s="728"/>
      <c r="B12" s="442" t="s">
        <v>268</v>
      </c>
      <c r="C12" s="720">
        <f>C11-C10</f>
        <v>10</v>
      </c>
      <c r="D12" s="720"/>
      <c r="E12" s="720"/>
      <c r="F12" s="720"/>
      <c r="G12" s="720"/>
      <c r="H12" s="720"/>
      <c r="I12" s="720">
        <f>I11-I10</f>
        <v>270</v>
      </c>
      <c r="J12" s="720"/>
      <c r="K12" s="720"/>
      <c r="L12" s="720"/>
      <c r="M12" s="720"/>
      <c r="N12" s="720"/>
      <c r="O12" s="720">
        <f>O11-O10</f>
        <v>20</v>
      </c>
      <c r="P12" s="720"/>
      <c r="Q12" s="720"/>
      <c r="R12" s="720"/>
      <c r="S12" s="720"/>
      <c r="T12" s="720"/>
      <c r="U12" s="720">
        <f>U11-U10</f>
        <v>-4460</v>
      </c>
      <c r="V12" s="720"/>
      <c r="W12" s="720"/>
      <c r="X12" s="720"/>
      <c r="Y12" s="720"/>
      <c r="Z12" s="720"/>
      <c r="AA12" s="720">
        <f>AA11-AA10</f>
        <v>-5000</v>
      </c>
      <c r="AB12" s="720"/>
      <c r="AC12" s="720"/>
      <c r="AD12" s="720"/>
      <c r="AE12" s="720"/>
      <c r="AF12" s="720"/>
      <c r="AG12" s="720">
        <f>AG11-AG10</f>
        <v>-0.5</v>
      </c>
      <c r="AH12" s="720"/>
      <c r="AI12" s="720"/>
      <c r="AJ12" s="720"/>
      <c r="AK12" s="720"/>
      <c r="AL12" s="720"/>
      <c r="AM12" s="720">
        <f>AM11-AM10</f>
        <v>-22780</v>
      </c>
      <c r="AN12" s="720"/>
      <c r="AO12" s="720"/>
      <c r="AP12" s="720"/>
      <c r="AQ12" s="720"/>
      <c r="AR12" s="720"/>
      <c r="AS12" s="720">
        <f>AS11-AS10</f>
        <v>151100</v>
      </c>
      <c r="AT12" s="720"/>
      <c r="AU12" s="720"/>
      <c r="AV12" s="720"/>
      <c r="AW12" s="720"/>
      <c r="AX12" s="720"/>
      <c r="AY12" s="720">
        <f>AY11-AY10</f>
        <v>119159.5</v>
      </c>
      <c r="AZ12" s="720"/>
      <c r="BA12" s="720"/>
      <c r="BB12" s="720"/>
      <c r="BC12" s="720"/>
      <c r="BD12" s="720"/>
    </row>
    <row r="13" spans="1:50" ht="39.75" customHeight="1">
      <c r="A13" s="716" t="s">
        <v>14</v>
      </c>
      <c r="B13" s="717"/>
      <c r="C13" s="725" t="s">
        <v>275</v>
      </c>
      <c r="D13" s="725"/>
      <c r="E13" s="725"/>
      <c r="F13" s="725"/>
      <c r="G13" s="725"/>
      <c r="H13" s="725"/>
      <c r="I13" s="725"/>
      <c r="J13" s="725"/>
      <c r="K13" s="725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</row>
    <row r="14" spans="1:59" ht="27" customHeight="1">
      <c r="A14" s="731" t="s">
        <v>276</v>
      </c>
      <c r="B14" s="403" t="s">
        <v>139</v>
      </c>
      <c r="C14" s="714">
        <f>AY4+AY10</f>
        <v>359129.30000000005</v>
      </c>
      <c r="D14" s="714"/>
      <c r="E14" s="714"/>
      <c r="F14" s="714"/>
      <c r="G14" s="714"/>
      <c r="H14" s="714"/>
      <c r="I14" s="714"/>
      <c r="J14" s="714"/>
      <c r="K14" s="714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BG14" s="21"/>
    </row>
    <row r="15" spans="1:59" ht="27" customHeight="1" thickBot="1">
      <c r="A15" s="731"/>
      <c r="B15" s="409" t="s">
        <v>148</v>
      </c>
      <c r="C15" s="715">
        <f>AY6+AY11</f>
        <v>495768.4</v>
      </c>
      <c r="D15" s="715"/>
      <c r="E15" s="715"/>
      <c r="F15" s="715"/>
      <c r="G15" s="715"/>
      <c r="H15" s="715"/>
      <c r="I15" s="715"/>
      <c r="J15" s="715"/>
      <c r="K15" s="715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BG15" s="21"/>
    </row>
    <row r="16" spans="1:50" ht="45" customHeight="1" thickTop="1">
      <c r="A16" s="731"/>
      <c r="B16" s="411" t="s">
        <v>268</v>
      </c>
      <c r="C16" s="733">
        <f>C15-C14</f>
        <v>136639.09999999998</v>
      </c>
      <c r="D16" s="733"/>
      <c r="E16" s="733"/>
      <c r="F16" s="733"/>
      <c r="G16" s="733"/>
      <c r="H16" s="733"/>
      <c r="I16" s="733"/>
      <c r="J16" s="733"/>
      <c r="K16" s="733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</row>
  </sheetData>
  <sheetProtection/>
  <mergeCells count="133">
    <mergeCell ref="A14:A16"/>
    <mergeCell ref="AY10:BD10"/>
    <mergeCell ref="AY11:BD11"/>
    <mergeCell ref="AY12:BD12"/>
    <mergeCell ref="AY1:BD1"/>
    <mergeCell ref="C16:K16"/>
    <mergeCell ref="A1:AX1"/>
    <mergeCell ref="AY2:BD3"/>
    <mergeCell ref="AY8:BD9"/>
    <mergeCell ref="AM6:AP6"/>
    <mergeCell ref="AM10:AR10"/>
    <mergeCell ref="AS10:AX10"/>
    <mergeCell ref="C4:F4"/>
    <mergeCell ref="A10:A12"/>
    <mergeCell ref="A8:A9"/>
    <mergeCell ref="AA4:AD4"/>
    <mergeCell ref="O4:R4"/>
    <mergeCell ref="S4:V4"/>
    <mergeCell ref="AM5:AP5"/>
    <mergeCell ref="AU4:AX4"/>
    <mergeCell ref="C13:K13"/>
    <mergeCell ref="AU6:AX6"/>
    <mergeCell ref="A4:A7"/>
    <mergeCell ref="C10:H10"/>
    <mergeCell ref="I10:N10"/>
    <mergeCell ref="O10:T10"/>
    <mergeCell ref="U10:Z10"/>
    <mergeCell ref="AA10:AF10"/>
    <mergeCell ref="AG10:AL10"/>
    <mergeCell ref="W4:Z4"/>
    <mergeCell ref="AU3:AX3"/>
    <mergeCell ref="C3:F3"/>
    <mergeCell ref="G3:J3"/>
    <mergeCell ref="K3:N3"/>
    <mergeCell ref="O3:R3"/>
    <mergeCell ref="S3:V3"/>
    <mergeCell ref="W3:Z3"/>
    <mergeCell ref="AA3:AD3"/>
    <mergeCell ref="AE3:AH3"/>
    <mergeCell ref="C5:F5"/>
    <mergeCell ref="G5:J5"/>
    <mergeCell ref="K5:N5"/>
    <mergeCell ref="O5:R5"/>
    <mergeCell ref="S5:V5"/>
    <mergeCell ref="G4:J4"/>
    <mergeCell ref="K4:N4"/>
    <mergeCell ref="AM4:AP4"/>
    <mergeCell ref="AQ4:AT4"/>
    <mergeCell ref="AA6:AD6"/>
    <mergeCell ref="AE6:AH6"/>
    <mergeCell ref="AI6:AL6"/>
    <mergeCell ref="AI3:AL3"/>
    <mergeCell ref="AM3:AP3"/>
    <mergeCell ref="AQ3:AT3"/>
    <mergeCell ref="AQ6:AT6"/>
    <mergeCell ref="W5:Z5"/>
    <mergeCell ref="AA5:AD5"/>
    <mergeCell ref="AE5:AH5"/>
    <mergeCell ref="AI5:AL5"/>
    <mergeCell ref="C6:F6"/>
    <mergeCell ref="G6:J6"/>
    <mergeCell ref="K6:N6"/>
    <mergeCell ref="O6:R6"/>
    <mergeCell ref="S6:V6"/>
    <mergeCell ref="W6:Z6"/>
    <mergeCell ref="C7:F7"/>
    <mergeCell ref="G7:J7"/>
    <mergeCell ref="K7:N7"/>
    <mergeCell ref="O7:R7"/>
    <mergeCell ref="S7:V7"/>
    <mergeCell ref="W7:Z7"/>
    <mergeCell ref="AA7:AD7"/>
    <mergeCell ref="AE7:AH7"/>
    <mergeCell ref="AI7:AL7"/>
    <mergeCell ref="AM7:AP7"/>
    <mergeCell ref="AQ7:AT7"/>
    <mergeCell ref="AU7:AX7"/>
    <mergeCell ref="AS12:AX12"/>
    <mergeCell ref="C11:H11"/>
    <mergeCell ref="I11:N11"/>
    <mergeCell ref="O11:T11"/>
    <mergeCell ref="U11:Z11"/>
    <mergeCell ref="AA11:AF11"/>
    <mergeCell ref="AG11:AL11"/>
    <mergeCell ref="I12:N12"/>
    <mergeCell ref="O12:T12"/>
    <mergeCell ref="U12:Z12"/>
    <mergeCell ref="AA12:AF12"/>
    <mergeCell ref="AG12:AL12"/>
    <mergeCell ref="AM12:AR12"/>
    <mergeCell ref="S2:V2"/>
    <mergeCell ref="W2:Z2"/>
    <mergeCell ref="AA2:AD2"/>
    <mergeCell ref="AE2:AH2"/>
    <mergeCell ref="AI2:AL2"/>
    <mergeCell ref="AM2:AP2"/>
    <mergeCell ref="AQ2:AT2"/>
    <mergeCell ref="C8:H8"/>
    <mergeCell ref="I8:N8"/>
    <mergeCell ref="O8:T8"/>
    <mergeCell ref="U8:Z8"/>
    <mergeCell ref="AA8:AF8"/>
    <mergeCell ref="AG8:AL8"/>
    <mergeCell ref="AU2:AX2"/>
    <mergeCell ref="AG9:AL9"/>
    <mergeCell ref="AM9:AR9"/>
    <mergeCell ref="AS9:AX9"/>
    <mergeCell ref="AM8:AR8"/>
    <mergeCell ref="AS8:AX8"/>
    <mergeCell ref="AU5:AX5"/>
    <mergeCell ref="AQ5:AT5"/>
    <mergeCell ref="AE4:AH4"/>
    <mergeCell ref="AI4:AL4"/>
    <mergeCell ref="C14:K14"/>
    <mergeCell ref="C15:K15"/>
    <mergeCell ref="A13:B13"/>
    <mergeCell ref="AY4:BD4"/>
    <mergeCell ref="AY5:BD5"/>
    <mergeCell ref="AY6:BD6"/>
    <mergeCell ref="AY7:BD7"/>
    <mergeCell ref="AM11:AR11"/>
    <mergeCell ref="AS11:AX11"/>
    <mergeCell ref="C12:H12"/>
    <mergeCell ref="A2:A3"/>
    <mergeCell ref="C9:H9"/>
    <mergeCell ref="I9:N9"/>
    <mergeCell ref="O9:T9"/>
    <mergeCell ref="U9:Z9"/>
    <mergeCell ref="AA9:AF9"/>
    <mergeCell ref="C2:F2"/>
    <mergeCell ref="G2:J2"/>
    <mergeCell ref="K2:N2"/>
    <mergeCell ref="O2:R2"/>
  </mergeCells>
  <printOptions horizontalCentered="1"/>
  <pageMargins left="0.7086614173228347" right="0.7086614173228347" top="0.5905511811023623" bottom="0.7874015748031497" header="0.31496062992125984" footer="0.31496062992125984"/>
  <pageSetup fitToHeight="1" fitToWidth="1" horizontalDpi="600" verticalDpi="600" orientation="landscape" paperSize="9" scale="84" r:id="rId1"/>
  <headerFooter>
    <oddFooter>&amp;L&amp;"Arial Unicode MS,Obyčejné"&amp;9Rozpočet na rok 2019&amp;R&amp;"Arial Unicode MS,Obyčejné"&amp;9&amp;D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4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1" width="47.00390625" style="1" customWidth="1"/>
    <col min="2" max="12" width="11.75390625" style="1" customWidth="1"/>
    <col min="13" max="16384" width="9.125" style="1" customWidth="1"/>
  </cols>
  <sheetData>
    <row r="1" spans="1:12" ht="60.75" customHeight="1" thickBot="1">
      <c r="A1" s="741" t="s">
        <v>299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421" t="s">
        <v>348</v>
      </c>
    </row>
    <row r="2" spans="1:12" ht="51" customHeight="1" thickBot="1">
      <c r="A2" s="422" t="s">
        <v>280</v>
      </c>
      <c r="B2" s="423" t="s">
        <v>301</v>
      </c>
      <c r="C2" s="423" t="s">
        <v>302</v>
      </c>
      <c r="D2" s="423" t="s">
        <v>303</v>
      </c>
      <c r="E2" s="423" t="s">
        <v>304</v>
      </c>
      <c r="F2" s="423" t="s">
        <v>281</v>
      </c>
      <c r="G2" s="423" t="s">
        <v>282</v>
      </c>
      <c r="H2" s="424" t="s">
        <v>283</v>
      </c>
      <c r="I2" s="425" t="s">
        <v>284</v>
      </c>
      <c r="J2" s="425" t="s">
        <v>285</v>
      </c>
      <c r="K2" s="425" t="s">
        <v>286</v>
      </c>
      <c r="L2" s="426" t="s">
        <v>287</v>
      </c>
    </row>
    <row r="3" spans="1:12" ht="30.75" customHeight="1">
      <c r="A3" s="412" t="s">
        <v>288</v>
      </c>
      <c r="B3" s="413">
        <v>84567</v>
      </c>
      <c r="C3" s="413">
        <v>83736</v>
      </c>
      <c r="D3" s="413">
        <v>89440</v>
      </c>
      <c r="E3" s="413">
        <v>93060.1</v>
      </c>
      <c r="F3" s="413">
        <v>90000</v>
      </c>
      <c r="G3" s="413">
        <v>99000</v>
      </c>
      <c r="H3" s="413">
        <v>100300</v>
      </c>
      <c r="I3" s="413">
        <v>100550</v>
      </c>
      <c r="J3" s="413">
        <v>100850</v>
      </c>
      <c r="K3" s="413">
        <v>101250</v>
      </c>
      <c r="L3" s="414">
        <v>101400</v>
      </c>
    </row>
    <row r="4" spans="1:12" ht="30.75" customHeight="1">
      <c r="A4" s="412" t="s">
        <v>289</v>
      </c>
      <c r="B4" s="413">
        <v>413</v>
      </c>
      <c r="C4" s="413">
        <v>7935</v>
      </c>
      <c r="D4" s="413">
        <v>7544</v>
      </c>
      <c r="E4" s="413">
        <v>12676.2</v>
      </c>
      <c r="F4" s="413">
        <v>18000</v>
      </c>
      <c r="G4" s="413">
        <v>24040</v>
      </c>
      <c r="H4" s="413">
        <v>25400</v>
      </c>
      <c r="I4" s="413">
        <v>25900</v>
      </c>
      <c r="J4" s="413">
        <v>26150</v>
      </c>
      <c r="K4" s="413">
        <v>26450</v>
      </c>
      <c r="L4" s="414">
        <v>26900</v>
      </c>
    </row>
    <row r="5" spans="1:12" ht="30.75" customHeight="1">
      <c r="A5" s="415" t="s">
        <v>290</v>
      </c>
      <c r="B5" s="413">
        <v>350</v>
      </c>
      <c r="C5" s="413">
        <v>400</v>
      </c>
      <c r="D5" s="413">
        <v>188</v>
      </c>
      <c r="E5" s="413">
        <v>0</v>
      </c>
      <c r="F5" s="413">
        <v>611</v>
      </c>
      <c r="G5" s="413">
        <v>0</v>
      </c>
      <c r="H5" s="413">
        <v>0</v>
      </c>
      <c r="I5" s="413">
        <v>0</v>
      </c>
      <c r="J5" s="413">
        <v>0</v>
      </c>
      <c r="K5" s="413">
        <v>0</v>
      </c>
      <c r="L5" s="414">
        <v>0</v>
      </c>
    </row>
    <row r="6" spans="1:12" ht="39" customHeight="1" thickBot="1">
      <c r="A6" s="416" t="s">
        <v>291</v>
      </c>
      <c r="B6" s="420">
        <f>SUM(B3:B5)</f>
        <v>85330</v>
      </c>
      <c r="C6" s="420">
        <f>SUM(C3:C5)</f>
        <v>92071</v>
      </c>
      <c r="D6" s="420">
        <f aca="true" t="shared" si="0" ref="D6:L6">SUM(D3:D5)</f>
        <v>97172</v>
      </c>
      <c r="E6" s="420">
        <f t="shared" si="0"/>
        <v>105736.3</v>
      </c>
      <c r="F6" s="420">
        <f t="shared" si="0"/>
        <v>108611</v>
      </c>
      <c r="G6" s="420">
        <f t="shared" si="0"/>
        <v>123040</v>
      </c>
      <c r="H6" s="420">
        <f t="shared" si="0"/>
        <v>125700</v>
      </c>
      <c r="I6" s="420">
        <f t="shared" si="0"/>
        <v>126450</v>
      </c>
      <c r="J6" s="420">
        <f t="shared" si="0"/>
        <v>127000</v>
      </c>
      <c r="K6" s="420">
        <f t="shared" si="0"/>
        <v>127700</v>
      </c>
      <c r="L6" s="615">
        <f t="shared" si="0"/>
        <v>128300</v>
      </c>
    </row>
    <row r="7" spans="1:12" ht="30.75" customHeight="1">
      <c r="A7" s="415" t="s">
        <v>292</v>
      </c>
      <c r="B7" s="413">
        <v>821171</v>
      </c>
      <c r="C7" s="413">
        <v>593546</v>
      </c>
      <c r="D7" s="413">
        <v>716850</v>
      </c>
      <c r="E7" s="413">
        <v>886676.5</v>
      </c>
      <c r="F7" s="413">
        <v>1000000</v>
      </c>
      <c r="G7" s="413">
        <v>691357</v>
      </c>
      <c r="H7" s="413">
        <v>725000</v>
      </c>
      <c r="I7" s="413">
        <v>760000</v>
      </c>
      <c r="J7" s="413">
        <v>790000</v>
      </c>
      <c r="K7" s="413">
        <v>815000</v>
      </c>
      <c r="L7" s="414">
        <v>845000</v>
      </c>
    </row>
    <row r="8" spans="1:12" ht="30.75" customHeight="1">
      <c r="A8" s="417" t="s">
        <v>293</v>
      </c>
      <c r="B8" s="413">
        <v>204481</v>
      </c>
      <c r="C8" s="413">
        <v>211724</v>
      </c>
      <c r="D8" s="413">
        <v>247982</v>
      </c>
      <c r="E8" s="413">
        <v>254238</v>
      </c>
      <c r="F8" s="413">
        <v>267400</v>
      </c>
      <c r="G8" s="413">
        <v>276598</v>
      </c>
      <c r="H8" s="413">
        <v>290000</v>
      </c>
      <c r="I8" s="413">
        <v>305000</v>
      </c>
      <c r="J8" s="413">
        <v>318000</v>
      </c>
      <c r="K8" s="413">
        <v>330000</v>
      </c>
      <c r="L8" s="414">
        <v>340000</v>
      </c>
    </row>
    <row r="9" spans="1:12" ht="30.75" customHeight="1">
      <c r="A9" s="417" t="s">
        <v>294</v>
      </c>
      <c r="B9" s="413">
        <v>46587</v>
      </c>
      <c r="C9" s="413">
        <v>46379</v>
      </c>
      <c r="D9" s="413">
        <v>47565</v>
      </c>
      <c r="E9" s="413">
        <v>51513</v>
      </c>
      <c r="F9" s="413">
        <v>55280</v>
      </c>
      <c r="G9" s="413">
        <v>64759</v>
      </c>
      <c r="H9" s="413">
        <v>56000</v>
      </c>
      <c r="I9" s="413">
        <v>56500</v>
      </c>
      <c r="J9" s="413">
        <v>57000</v>
      </c>
      <c r="K9" s="413">
        <v>57500</v>
      </c>
      <c r="L9" s="414">
        <v>57500</v>
      </c>
    </row>
    <row r="10" spans="1:12" ht="39" customHeight="1" thickBot="1">
      <c r="A10" s="416" t="s">
        <v>295</v>
      </c>
      <c r="B10" s="420">
        <f aca="true" t="shared" si="1" ref="B10:L10">B6+B7</f>
        <v>906501</v>
      </c>
      <c r="C10" s="420">
        <f t="shared" si="1"/>
        <v>685617</v>
      </c>
      <c r="D10" s="420">
        <f t="shared" si="1"/>
        <v>814022</v>
      </c>
      <c r="E10" s="420">
        <f t="shared" si="1"/>
        <v>992412.8</v>
      </c>
      <c r="F10" s="420">
        <f t="shared" si="1"/>
        <v>1108611</v>
      </c>
      <c r="G10" s="420">
        <f t="shared" si="1"/>
        <v>814397</v>
      </c>
      <c r="H10" s="420">
        <f t="shared" si="1"/>
        <v>850700</v>
      </c>
      <c r="I10" s="420">
        <f t="shared" si="1"/>
        <v>886450</v>
      </c>
      <c r="J10" s="420">
        <f t="shared" si="1"/>
        <v>917000</v>
      </c>
      <c r="K10" s="420">
        <f t="shared" si="1"/>
        <v>942700</v>
      </c>
      <c r="L10" s="615">
        <f t="shared" si="1"/>
        <v>973300</v>
      </c>
    </row>
    <row r="11" spans="1:12" ht="30.75" customHeight="1">
      <c r="A11" s="412" t="s">
        <v>296</v>
      </c>
      <c r="B11" s="418">
        <v>495239.1</v>
      </c>
      <c r="C11" s="418">
        <v>519240</v>
      </c>
      <c r="D11" s="418">
        <v>600497</v>
      </c>
      <c r="E11" s="418">
        <v>624746.2</v>
      </c>
      <c r="F11" s="418">
        <v>600000</v>
      </c>
      <c r="G11" s="418">
        <v>747358.1</v>
      </c>
      <c r="H11" s="418">
        <v>750000</v>
      </c>
      <c r="I11" s="418">
        <v>730000</v>
      </c>
      <c r="J11" s="418">
        <v>710000</v>
      </c>
      <c r="K11" s="418">
        <v>705000</v>
      </c>
      <c r="L11" s="419">
        <v>700000</v>
      </c>
    </row>
    <row r="12" spans="1:12" ht="30.75" customHeight="1">
      <c r="A12" s="412" t="s">
        <v>297</v>
      </c>
      <c r="B12" s="418">
        <v>252612</v>
      </c>
      <c r="C12" s="418">
        <v>103349</v>
      </c>
      <c r="D12" s="418">
        <v>124897</v>
      </c>
      <c r="E12" s="418">
        <v>195272.2</v>
      </c>
      <c r="F12" s="418">
        <v>260000</v>
      </c>
      <c r="G12" s="418">
        <v>428194.6</v>
      </c>
      <c r="H12" s="418">
        <v>426000</v>
      </c>
      <c r="I12" s="418">
        <v>405000</v>
      </c>
      <c r="J12" s="418">
        <v>390000</v>
      </c>
      <c r="K12" s="418">
        <v>365000</v>
      </c>
      <c r="L12" s="419">
        <v>350000</v>
      </c>
    </row>
    <row r="13" spans="1:12" ht="39" customHeight="1" thickBot="1">
      <c r="A13" s="416" t="s">
        <v>298</v>
      </c>
      <c r="B13" s="420">
        <f>SUM(B11:B12)</f>
        <v>747851.1</v>
      </c>
      <c r="C13" s="420">
        <f>SUM(C11:C12)</f>
        <v>622589</v>
      </c>
      <c r="D13" s="420">
        <f aca="true" t="shared" si="2" ref="D13:L13">SUM(D11:D12)</f>
        <v>725394</v>
      </c>
      <c r="E13" s="420">
        <f t="shared" si="2"/>
        <v>820018.3999999999</v>
      </c>
      <c r="F13" s="420">
        <f t="shared" si="2"/>
        <v>860000</v>
      </c>
      <c r="G13" s="420">
        <f t="shared" si="2"/>
        <v>1175552.7</v>
      </c>
      <c r="H13" s="420">
        <f t="shared" si="2"/>
        <v>1176000</v>
      </c>
      <c r="I13" s="420">
        <f t="shared" si="2"/>
        <v>1135000</v>
      </c>
      <c r="J13" s="420">
        <f t="shared" si="2"/>
        <v>1100000</v>
      </c>
      <c r="K13" s="420">
        <f t="shared" si="2"/>
        <v>1070000</v>
      </c>
      <c r="L13" s="615">
        <f t="shared" si="2"/>
        <v>1050000</v>
      </c>
    </row>
    <row r="14" spans="1:12" ht="48" customHeight="1" thickBot="1">
      <c r="A14" s="427" t="s">
        <v>300</v>
      </c>
      <c r="B14" s="428">
        <f aca="true" t="shared" si="3" ref="B14:L14">B10-B13</f>
        <v>158649.90000000002</v>
      </c>
      <c r="C14" s="428">
        <f t="shared" si="3"/>
        <v>63028</v>
      </c>
      <c r="D14" s="428">
        <f t="shared" si="3"/>
        <v>88628</v>
      </c>
      <c r="E14" s="428">
        <f t="shared" si="3"/>
        <v>172394.40000000014</v>
      </c>
      <c r="F14" s="428">
        <f t="shared" si="3"/>
        <v>248611</v>
      </c>
      <c r="G14" s="428">
        <f t="shared" si="3"/>
        <v>-361155.69999999995</v>
      </c>
      <c r="H14" s="428">
        <f t="shared" si="3"/>
        <v>-325300</v>
      </c>
      <c r="I14" s="428">
        <f t="shared" si="3"/>
        <v>-248550</v>
      </c>
      <c r="J14" s="428">
        <f t="shared" si="3"/>
        <v>-183000</v>
      </c>
      <c r="K14" s="428">
        <f t="shared" si="3"/>
        <v>-127300</v>
      </c>
      <c r="L14" s="429">
        <f t="shared" si="3"/>
        <v>-76700</v>
      </c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  <headerFooter>
    <oddFooter>&amp;L&amp;"Arial Unicode MS,Obyčejné"&amp;9Rozpočet na rok 2019&amp;R&amp;"Arial Unicode MS,Obyčejné"&amp;9&amp;D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2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46.00390625" style="1" customWidth="1"/>
    <col min="2" max="2" width="10.875" style="1" customWidth="1"/>
    <col min="3" max="3" width="7.00390625" style="1" customWidth="1"/>
    <col min="4" max="4" width="9.625" style="1" customWidth="1"/>
    <col min="5" max="5" width="11.25390625" style="1" customWidth="1"/>
    <col min="6" max="6" width="7.00390625" style="1" customWidth="1"/>
    <col min="7" max="7" width="10.125" style="1" customWidth="1"/>
    <col min="8" max="8" width="9.125" style="1" customWidth="1"/>
    <col min="9" max="9" width="10.375" style="1" bestFit="1" customWidth="1"/>
    <col min="10" max="10" width="9.125" style="1" customWidth="1"/>
    <col min="11" max="11" width="10.375" style="1" bestFit="1" customWidth="1"/>
    <col min="12" max="16384" width="9.125" style="1" customWidth="1"/>
  </cols>
  <sheetData>
    <row r="1" spans="1:7" ht="61.5" customHeight="1">
      <c r="A1" s="743" t="s">
        <v>349</v>
      </c>
      <c r="B1" s="744"/>
      <c r="C1" s="744"/>
      <c r="D1" s="744"/>
      <c r="E1" s="744"/>
      <c r="F1" s="732" t="s">
        <v>252</v>
      </c>
      <c r="G1" s="742"/>
    </row>
    <row r="2" spans="1:7" ht="25.5" customHeight="1">
      <c r="A2" s="707" t="s">
        <v>257</v>
      </c>
      <c r="B2" s="650">
        <v>2018</v>
      </c>
      <c r="C2" s="724"/>
      <c r="D2" s="651"/>
      <c r="E2" s="707">
        <v>2019</v>
      </c>
      <c r="F2" s="707"/>
      <c r="G2" s="707"/>
    </row>
    <row r="3" spans="1:7" ht="37.5" customHeight="1">
      <c r="A3" s="707"/>
      <c r="B3" s="60" t="s">
        <v>207</v>
      </c>
      <c r="C3" s="60" t="s">
        <v>233</v>
      </c>
      <c r="D3" s="60" t="s">
        <v>251</v>
      </c>
      <c r="E3" s="60" t="s">
        <v>207</v>
      </c>
      <c r="F3" s="60" t="s">
        <v>233</v>
      </c>
      <c r="G3" s="60" t="s">
        <v>251</v>
      </c>
    </row>
    <row r="4" spans="1:7" ht="18" customHeight="1">
      <c r="A4" s="19" t="s">
        <v>205</v>
      </c>
      <c r="B4" s="15">
        <v>10153.5</v>
      </c>
      <c r="C4" s="6">
        <v>80</v>
      </c>
      <c r="D4" s="15">
        <v>304</v>
      </c>
      <c r="E4" s="15">
        <v>11324.5</v>
      </c>
      <c r="F4" s="7">
        <v>80</v>
      </c>
      <c r="G4" s="7">
        <v>361</v>
      </c>
    </row>
    <row r="5" spans="1:7" ht="18" customHeight="1">
      <c r="A5" s="19" t="s">
        <v>206</v>
      </c>
      <c r="B5" s="16">
        <v>13541.1</v>
      </c>
      <c r="C5" s="6">
        <v>20</v>
      </c>
      <c r="D5" s="16">
        <v>246</v>
      </c>
      <c r="E5" s="16">
        <v>13584.1</v>
      </c>
      <c r="F5" s="7">
        <v>20</v>
      </c>
      <c r="G5" s="7">
        <v>377</v>
      </c>
    </row>
    <row r="6" spans="1:7" ht="18" customHeight="1">
      <c r="A6" s="19" t="s">
        <v>208</v>
      </c>
      <c r="B6" s="16">
        <v>4750</v>
      </c>
      <c r="C6" s="6">
        <v>0</v>
      </c>
      <c r="D6" s="16">
        <v>223</v>
      </c>
      <c r="E6" s="16">
        <v>5006</v>
      </c>
      <c r="F6" s="7">
        <v>10</v>
      </c>
      <c r="G6" s="7">
        <v>329</v>
      </c>
    </row>
    <row r="7" spans="1:7" ht="18" customHeight="1">
      <c r="A7" s="19" t="s">
        <v>209</v>
      </c>
      <c r="B7" s="16">
        <v>3560.4</v>
      </c>
      <c r="C7" s="6">
        <v>30</v>
      </c>
      <c r="D7" s="16">
        <v>62</v>
      </c>
      <c r="E7" s="16">
        <v>3680.4</v>
      </c>
      <c r="F7" s="7">
        <v>20</v>
      </c>
      <c r="G7" s="7">
        <v>44</v>
      </c>
    </row>
    <row r="8" spans="1:7" ht="18" customHeight="1">
      <c r="A8" s="19" t="s">
        <v>235</v>
      </c>
      <c r="B8" s="16">
        <v>7799.7</v>
      </c>
      <c r="C8" s="6">
        <v>10</v>
      </c>
      <c r="D8" s="16">
        <v>322</v>
      </c>
      <c r="E8" s="16">
        <v>8965</v>
      </c>
      <c r="F8" s="7">
        <v>15</v>
      </c>
      <c r="G8" s="7">
        <v>473</v>
      </c>
    </row>
    <row r="9" spans="1:7" ht="18" customHeight="1">
      <c r="A9" s="19" t="s">
        <v>210</v>
      </c>
      <c r="B9" s="16">
        <v>5377</v>
      </c>
      <c r="C9" s="6">
        <v>28</v>
      </c>
      <c r="D9" s="16">
        <v>118</v>
      </c>
      <c r="E9" s="16">
        <v>6262</v>
      </c>
      <c r="F9" s="7">
        <v>40</v>
      </c>
      <c r="G9" s="7">
        <v>627</v>
      </c>
    </row>
    <row r="10" spans="1:7" ht="18" customHeight="1">
      <c r="A10" s="19" t="s">
        <v>211</v>
      </c>
      <c r="B10" s="16">
        <v>2054</v>
      </c>
      <c r="C10" s="6">
        <v>15</v>
      </c>
      <c r="D10" s="16">
        <v>8</v>
      </c>
      <c r="E10" s="16">
        <v>2054</v>
      </c>
      <c r="F10" s="7">
        <v>15</v>
      </c>
      <c r="G10" s="7">
        <v>20</v>
      </c>
    </row>
    <row r="11" spans="1:7" ht="18" customHeight="1">
      <c r="A11" s="19" t="s">
        <v>212</v>
      </c>
      <c r="B11" s="16">
        <v>4313</v>
      </c>
      <c r="C11" s="6">
        <v>20</v>
      </c>
      <c r="D11" s="16">
        <v>214.7</v>
      </c>
      <c r="E11" s="16">
        <v>4692</v>
      </c>
      <c r="F11" s="7">
        <v>70</v>
      </c>
      <c r="G11" s="7">
        <v>229.4</v>
      </c>
    </row>
    <row r="12" spans="1:7" ht="18" customHeight="1">
      <c r="A12" s="19" t="s">
        <v>213</v>
      </c>
      <c r="B12" s="16">
        <v>4298</v>
      </c>
      <c r="C12" s="6">
        <v>20</v>
      </c>
      <c r="D12" s="16">
        <v>261.3</v>
      </c>
      <c r="E12" s="16">
        <v>4968</v>
      </c>
      <c r="F12" s="7">
        <v>20</v>
      </c>
      <c r="G12" s="7">
        <v>195.1</v>
      </c>
    </row>
    <row r="13" spans="1:7" ht="18" customHeight="1">
      <c r="A13" s="19" t="s">
        <v>214</v>
      </c>
      <c r="B13" s="16">
        <v>5817</v>
      </c>
      <c r="C13" s="6">
        <v>20</v>
      </c>
      <c r="D13" s="16">
        <v>318</v>
      </c>
      <c r="E13" s="16">
        <v>6267</v>
      </c>
      <c r="F13" s="7">
        <v>10</v>
      </c>
      <c r="G13" s="7">
        <v>331</v>
      </c>
    </row>
    <row r="14" spans="1:7" ht="18" customHeight="1">
      <c r="A14" s="19" t="s">
        <v>215</v>
      </c>
      <c r="B14" s="16">
        <v>3780</v>
      </c>
      <c r="C14" s="6">
        <v>10</v>
      </c>
      <c r="D14" s="16">
        <v>69.3</v>
      </c>
      <c r="E14" s="16">
        <v>4194</v>
      </c>
      <c r="F14" s="7">
        <v>10</v>
      </c>
      <c r="G14" s="7">
        <v>73.5</v>
      </c>
    </row>
    <row r="15" spans="1:7" ht="18" customHeight="1">
      <c r="A15" s="19" t="s">
        <v>216</v>
      </c>
      <c r="B15" s="16">
        <v>9311</v>
      </c>
      <c r="C15" s="6">
        <v>20</v>
      </c>
      <c r="D15" s="16">
        <v>507.6</v>
      </c>
      <c r="E15" s="16">
        <v>9990</v>
      </c>
      <c r="F15" s="7">
        <v>20</v>
      </c>
      <c r="G15" s="7">
        <v>526.5</v>
      </c>
    </row>
    <row r="16" spans="1:7" ht="18" customHeight="1">
      <c r="A16" s="19" t="s">
        <v>217</v>
      </c>
      <c r="B16" s="16">
        <v>1470.5</v>
      </c>
      <c r="C16" s="6">
        <v>15</v>
      </c>
      <c r="D16" s="16">
        <v>12.8</v>
      </c>
      <c r="E16" s="16">
        <v>1670</v>
      </c>
      <c r="F16" s="7">
        <v>15</v>
      </c>
      <c r="G16" s="7">
        <v>9.2</v>
      </c>
    </row>
    <row r="17" spans="1:7" ht="18" customHeight="1">
      <c r="A17" s="19" t="s">
        <v>218</v>
      </c>
      <c r="B17" s="16">
        <v>756</v>
      </c>
      <c r="C17" s="6">
        <v>10</v>
      </c>
      <c r="D17" s="16">
        <v>4</v>
      </c>
      <c r="E17" s="16">
        <v>845</v>
      </c>
      <c r="F17" s="7">
        <v>10</v>
      </c>
      <c r="G17" s="7">
        <v>8.9</v>
      </c>
    </row>
    <row r="18" spans="1:7" ht="18" customHeight="1">
      <c r="A18" s="19" t="s">
        <v>219</v>
      </c>
      <c r="B18" s="16">
        <v>825.4</v>
      </c>
      <c r="C18" s="6">
        <v>5</v>
      </c>
      <c r="D18" s="16">
        <v>91</v>
      </c>
      <c r="E18" s="16">
        <v>1035</v>
      </c>
      <c r="F18" s="7">
        <v>5</v>
      </c>
      <c r="G18" s="7">
        <v>91</v>
      </c>
    </row>
    <row r="19" spans="1:7" ht="18" customHeight="1">
      <c r="A19" s="19" t="s">
        <v>220</v>
      </c>
      <c r="B19" s="16">
        <v>1088</v>
      </c>
      <c r="C19" s="6">
        <v>10</v>
      </c>
      <c r="D19" s="16">
        <v>0</v>
      </c>
      <c r="E19" s="16">
        <v>1384.5</v>
      </c>
      <c r="F19" s="7">
        <v>10</v>
      </c>
      <c r="G19" s="7">
        <v>0</v>
      </c>
    </row>
    <row r="20" spans="1:7" ht="18" customHeight="1">
      <c r="A20" s="19" t="s">
        <v>221</v>
      </c>
      <c r="B20" s="16">
        <v>1150</v>
      </c>
      <c r="C20" s="6">
        <v>20</v>
      </c>
      <c r="D20" s="16">
        <v>0</v>
      </c>
      <c r="E20" s="16">
        <v>1273.5</v>
      </c>
      <c r="F20" s="7">
        <v>20</v>
      </c>
      <c r="G20" s="7">
        <v>18.4</v>
      </c>
    </row>
    <row r="21" spans="1:7" ht="18" customHeight="1">
      <c r="A21" s="19" t="s">
        <v>222</v>
      </c>
      <c r="B21" s="16">
        <v>1100</v>
      </c>
      <c r="C21" s="6">
        <v>20</v>
      </c>
      <c r="D21" s="16">
        <v>60.9</v>
      </c>
      <c r="E21" s="16">
        <v>1230</v>
      </c>
      <c r="F21" s="7">
        <v>20</v>
      </c>
      <c r="G21" s="7">
        <v>40</v>
      </c>
    </row>
    <row r="22" spans="1:7" ht="18" customHeight="1">
      <c r="A22" s="19" t="s">
        <v>223</v>
      </c>
      <c r="B22" s="16">
        <v>1100</v>
      </c>
      <c r="C22" s="6">
        <v>10</v>
      </c>
      <c r="D22" s="16">
        <v>10</v>
      </c>
      <c r="E22" s="16">
        <v>1150</v>
      </c>
      <c r="F22" s="7">
        <v>10</v>
      </c>
      <c r="G22" s="7">
        <v>10</v>
      </c>
    </row>
    <row r="23" spans="1:13" ht="18" customHeight="1">
      <c r="A23" s="19" t="s">
        <v>224</v>
      </c>
      <c r="B23" s="16">
        <v>2900</v>
      </c>
      <c r="C23" s="6">
        <v>30</v>
      </c>
      <c r="D23" s="16">
        <v>452.7</v>
      </c>
      <c r="E23" s="16">
        <v>3058</v>
      </c>
      <c r="F23" s="7">
        <v>30</v>
      </c>
      <c r="G23" s="7">
        <v>260.5</v>
      </c>
      <c r="M23" s="1" t="s">
        <v>234</v>
      </c>
    </row>
    <row r="24" spans="1:7" ht="18" customHeight="1">
      <c r="A24" s="19" t="s">
        <v>225</v>
      </c>
      <c r="B24" s="16">
        <v>1117.3</v>
      </c>
      <c r="C24" s="6">
        <v>8</v>
      </c>
      <c r="D24" s="16">
        <v>26.1</v>
      </c>
      <c r="E24" s="16">
        <v>1152</v>
      </c>
      <c r="F24" s="7">
        <v>8</v>
      </c>
      <c r="G24" s="7">
        <v>21.8</v>
      </c>
    </row>
    <row r="25" spans="1:7" ht="18" customHeight="1">
      <c r="A25" s="19" t="s">
        <v>226</v>
      </c>
      <c r="B25" s="16">
        <v>1132</v>
      </c>
      <c r="C25" s="6">
        <v>20</v>
      </c>
      <c r="D25" s="16">
        <v>82.4</v>
      </c>
      <c r="E25" s="16">
        <v>1234</v>
      </c>
      <c r="F25" s="7">
        <v>40</v>
      </c>
      <c r="G25" s="7">
        <v>44.1</v>
      </c>
    </row>
    <row r="26" spans="1:7" ht="18" customHeight="1">
      <c r="A26" s="19" t="s">
        <v>227</v>
      </c>
      <c r="B26" s="16">
        <v>1010</v>
      </c>
      <c r="C26" s="6">
        <v>20</v>
      </c>
      <c r="D26" s="16">
        <v>40.8</v>
      </c>
      <c r="E26" s="16">
        <v>1105</v>
      </c>
      <c r="F26" s="7">
        <v>40</v>
      </c>
      <c r="G26" s="7">
        <v>40.8</v>
      </c>
    </row>
    <row r="27" spans="1:7" ht="18" customHeight="1">
      <c r="A27" s="19" t="s">
        <v>228</v>
      </c>
      <c r="B27" s="16">
        <v>2086.1</v>
      </c>
      <c r="C27" s="6">
        <v>55</v>
      </c>
      <c r="D27" s="16">
        <v>220.2</v>
      </c>
      <c r="E27" s="16">
        <v>2228.2</v>
      </c>
      <c r="F27" s="7">
        <v>55</v>
      </c>
      <c r="G27" s="7">
        <v>246.4</v>
      </c>
    </row>
    <row r="28" spans="1:7" ht="18" customHeight="1">
      <c r="A28" s="19" t="s">
        <v>229</v>
      </c>
      <c r="B28" s="16">
        <v>1040</v>
      </c>
      <c r="C28" s="6">
        <v>20</v>
      </c>
      <c r="D28" s="16">
        <v>22.5</v>
      </c>
      <c r="E28" s="16">
        <v>1170</v>
      </c>
      <c r="F28" s="7">
        <v>20</v>
      </c>
      <c r="G28" s="7">
        <v>10.1</v>
      </c>
    </row>
    <row r="29" spans="1:11" s="5" customFormat="1" ht="21" customHeight="1">
      <c r="A29" s="338" t="s">
        <v>230</v>
      </c>
      <c r="B29" s="81">
        <f aca="true" t="shared" si="0" ref="B29:G29">SUM(B4:B28)</f>
        <v>91530</v>
      </c>
      <c r="C29" s="80">
        <f t="shared" si="0"/>
        <v>516</v>
      </c>
      <c r="D29" s="81">
        <f t="shared" si="0"/>
        <v>3677.3</v>
      </c>
      <c r="E29" s="81">
        <f t="shared" si="0"/>
        <v>99522.2</v>
      </c>
      <c r="F29" s="222">
        <f t="shared" si="0"/>
        <v>613</v>
      </c>
      <c r="G29" s="222">
        <f t="shared" si="0"/>
        <v>4387.7</v>
      </c>
      <c r="I29" s="14">
        <f>E29+F29</f>
        <v>100135.2</v>
      </c>
      <c r="K29" s="14"/>
    </row>
    <row r="30" spans="1:7" ht="18" customHeight="1">
      <c r="A30" s="19" t="s">
        <v>231</v>
      </c>
      <c r="B30" s="16">
        <v>24249</v>
      </c>
      <c r="C30" s="10"/>
      <c r="D30" s="44">
        <v>189.7</v>
      </c>
      <c r="E30" s="16">
        <v>27295</v>
      </c>
      <c r="F30" s="12"/>
      <c r="G30" s="41">
        <v>213.8</v>
      </c>
    </row>
    <row r="31" spans="1:7" ht="18" customHeight="1">
      <c r="A31" s="20" t="s">
        <v>232</v>
      </c>
      <c r="B31" s="17">
        <v>7028</v>
      </c>
      <c r="C31" s="11"/>
      <c r="D31" s="45">
        <v>0</v>
      </c>
      <c r="E31" s="17">
        <v>3489</v>
      </c>
      <c r="F31" s="13"/>
      <c r="G31" s="42">
        <v>0</v>
      </c>
    </row>
    <row r="32" spans="1:11" s="5" customFormat="1" ht="34.5" customHeight="1">
      <c r="A32" s="337" t="s">
        <v>258</v>
      </c>
      <c r="B32" s="18">
        <f aca="true" t="shared" si="1" ref="B32:G32">SUM(B29:B31)</f>
        <v>122807</v>
      </c>
      <c r="C32" s="8">
        <f t="shared" si="1"/>
        <v>516</v>
      </c>
      <c r="D32" s="18">
        <f t="shared" si="1"/>
        <v>3867</v>
      </c>
      <c r="E32" s="18">
        <f t="shared" si="1"/>
        <v>130306.2</v>
      </c>
      <c r="F32" s="9">
        <f t="shared" si="1"/>
        <v>613</v>
      </c>
      <c r="G32" s="9">
        <f t="shared" si="1"/>
        <v>4601.5</v>
      </c>
      <c r="K32" s="14"/>
    </row>
  </sheetData>
  <sheetProtection/>
  <mergeCells count="5">
    <mergeCell ref="A2:A3"/>
    <mergeCell ref="E2:G2"/>
    <mergeCell ref="B2:D2"/>
    <mergeCell ref="F1:G1"/>
    <mergeCell ref="A1:E1"/>
  </mergeCells>
  <printOptions/>
  <pageMargins left="0.5118110236220472" right="0.5118110236220472" top="0.7874015748031497" bottom="0.5905511811023623" header="0.31496062992125984" footer="0.31496062992125984"/>
  <pageSetup fitToHeight="1" fitToWidth="1" horizontalDpi="600" verticalDpi="600" orientation="portrait" paperSize="9" scale="92" r:id="rId1"/>
  <headerFooter>
    <oddFooter>&amp;L&amp;"Arial Unicode MS,Obyčejné"&amp;9Rozpočet na rok 2019&amp;R&amp;"Arial Unicode MS,Obyčejné"&amp;9&amp;D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2" width="10.625" style="1" customWidth="1"/>
    <col min="3" max="3" width="47.375" style="1" customWidth="1"/>
    <col min="4" max="4" width="44.25390625" style="1" customWidth="1"/>
    <col min="5" max="5" width="12.00390625" style="1" customWidth="1"/>
    <col min="6" max="16384" width="9.125" style="1" customWidth="1"/>
  </cols>
  <sheetData>
    <row r="1" spans="1:5" ht="68.25" customHeight="1">
      <c r="A1" s="758" t="s">
        <v>340</v>
      </c>
      <c r="B1" s="759"/>
      <c r="C1" s="759"/>
      <c r="D1" s="759"/>
      <c r="E1" s="46" t="s">
        <v>471</v>
      </c>
    </row>
    <row r="2" spans="1:5" ht="55.5" customHeight="1">
      <c r="A2" s="435" t="s">
        <v>237</v>
      </c>
      <c r="B2" s="435" t="s">
        <v>243</v>
      </c>
      <c r="C2" s="435" t="s">
        <v>239</v>
      </c>
      <c r="D2" s="435" t="s">
        <v>238</v>
      </c>
      <c r="E2" s="436" t="s">
        <v>246</v>
      </c>
    </row>
    <row r="3" spans="1:5" ht="23.25" customHeight="1">
      <c r="A3" s="754" t="s">
        <v>90</v>
      </c>
      <c r="B3" s="24" t="s">
        <v>305</v>
      </c>
      <c r="C3" s="25" t="s">
        <v>468</v>
      </c>
      <c r="D3" s="26" t="s">
        <v>332</v>
      </c>
      <c r="E3" s="430">
        <v>50000</v>
      </c>
    </row>
    <row r="4" spans="1:5" ht="23.25" customHeight="1">
      <c r="A4" s="755"/>
      <c r="B4" s="24" t="s">
        <v>305</v>
      </c>
      <c r="C4" s="27" t="s">
        <v>469</v>
      </c>
      <c r="D4" s="26" t="s">
        <v>332</v>
      </c>
      <c r="E4" s="430">
        <v>80000</v>
      </c>
    </row>
    <row r="5" spans="1:5" ht="23.25" customHeight="1">
      <c r="A5" s="755"/>
      <c r="B5" s="24" t="s">
        <v>305</v>
      </c>
      <c r="C5" s="28" t="s">
        <v>306</v>
      </c>
      <c r="D5" s="29" t="s">
        <v>334</v>
      </c>
      <c r="E5" s="431">
        <v>50000</v>
      </c>
    </row>
    <row r="6" spans="1:5" ht="23.25" customHeight="1">
      <c r="A6" s="755"/>
      <c r="B6" s="24" t="s">
        <v>307</v>
      </c>
      <c r="C6" s="28" t="s">
        <v>308</v>
      </c>
      <c r="D6" s="29" t="s">
        <v>335</v>
      </c>
      <c r="E6" s="431">
        <v>50000</v>
      </c>
    </row>
    <row r="7" spans="1:5" ht="23.25" customHeight="1">
      <c r="A7" s="755"/>
      <c r="B7" s="24" t="s">
        <v>305</v>
      </c>
      <c r="C7" s="28" t="s">
        <v>309</v>
      </c>
      <c r="D7" s="28" t="s">
        <v>336</v>
      </c>
      <c r="E7" s="431">
        <v>50000</v>
      </c>
    </row>
    <row r="8" spans="1:5" ht="23.25" customHeight="1">
      <c r="A8" s="755"/>
      <c r="B8" s="24" t="s">
        <v>305</v>
      </c>
      <c r="C8" s="28" t="s">
        <v>310</v>
      </c>
      <c r="D8" s="28" t="s">
        <v>332</v>
      </c>
      <c r="E8" s="431">
        <v>50000</v>
      </c>
    </row>
    <row r="9" spans="1:5" ht="23.25" customHeight="1">
      <c r="A9" s="755"/>
      <c r="B9" s="24" t="s">
        <v>305</v>
      </c>
      <c r="C9" s="28" t="s">
        <v>314</v>
      </c>
      <c r="D9" s="28" t="s">
        <v>326</v>
      </c>
      <c r="E9" s="431">
        <v>100000</v>
      </c>
    </row>
    <row r="10" spans="1:5" ht="23.25" customHeight="1">
      <c r="A10" s="755"/>
      <c r="B10" s="24" t="s">
        <v>307</v>
      </c>
      <c r="C10" s="28" t="s">
        <v>311</v>
      </c>
      <c r="D10" s="28" t="s">
        <v>327</v>
      </c>
      <c r="E10" s="431">
        <v>70000</v>
      </c>
    </row>
    <row r="11" spans="1:5" ht="23.25" customHeight="1">
      <c r="A11" s="755"/>
      <c r="B11" s="24" t="s">
        <v>305</v>
      </c>
      <c r="C11" s="28" t="s">
        <v>312</v>
      </c>
      <c r="D11" s="28" t="s">
        <v>337</v>
      </c>
      <c r="E11" s="431">
        <v>100000</v>
      </c>
    </row>
    <row r="12" spans="1:5" ht="23.25" customHeight="1">
      <c r="A12" s="756"/>
      <c r="B12" s="33" t="s">
        <v>307</v>
      </c>
      <c r="C12" s="32" t="s">
        <v>313</v>
      </c>
      <c r="D12" s="30" t="s">
        <v>328</v>
      </c>
      <c r="E12" s="432">
        <v>100000</v>
      </c>
    </row>
    <row r="13" spans="1:5" ht="37.5" customHeight="1">
      <c r="A13" s="617" t="s">
        <v>28</v>
      </c>
      <c r="B13" s="36" t="s">
        <v>245</v>
      </c>
      <c r="C13" s="39" t="s">
        <v>250</v>
      </c>
      <c r="D13" s="40" t="s">
        <v>262</v>
      </c>
      <c r="E13" s="432">
        <v>180000</v>
      </c>
    </row>
    <row r="14" spans="1:5" ht="18" customHeight="1">
      <c r="A14" s="754" t="s">
        <v>55</v>
      </c>
      <c r="B14" s="754" t="s">
        <v>315</v>
      </c>
      <c r="C14" s="745" t="s">
        <v>316</v>
      </c>
      <c r="D14" s="760" t="s">
        <v>333</v>
      </c>
      <c r="E14" s="751">
        <v>500000</v>
      </c>
    </row>
    <row r="15" spans="1:5" ht="18" customHeight="1">
      <c r="A15" s="755"/>
      <c r="B15" s="755"/>
      <c r="C15" s="746"/>
      <c r="D15" s="761"/>
      <c r="E15" s="752"/>
    </row>
    <row r="16" spans="1:5" ht="23.25" customHeight="1">
      <c r="A16" s="755"/>
      <c r="B16" s="24" t="s">
        <v>317</v>
      </c>
      <c r="C16" s="28" t="s">
        <v>330</v>
      </c>
      <c r="D16" s="29" t="s">
        <v>338</v>
      </c>
      <c r="E16" s="431">
        <v>1500000</v>
      </c>
    </row>
    <row r="17" spans="1:5" ht="23.25" customHeight="1">
      <c r="A17" s="755"/>
      <c r="B17" s="24" t="s">
        <v>318</v>
      </c>
      <c r="C17" s="28" t="s">
        <v>319</v>
      </c>
      <c r="D17" s="29" t="s">
        <v>339</v>
      </c>
      <c r="E17" s="431">
        <v>270000</v>
      </c>
    </row>
    <row r="18" spans="1:5" ht="23.25" customHeight="1">
      <c r="A18" s="755"/>
      <c r="B18" s="24" t="s">
        <v>315</v>
      </c>
      <c r="C18" s="28" t="s">
        <v>320</v>
      </c>
      <c r="D18" s="29" t="s">
        <v>329</v>
      </c>
      <c r="E18" s="431">
        <v>300000</v>
      </c>
    </row>
    <row r="19" spans="1:5" ht="23.25" customHeight="1">
      <c r="A19" s="755"/>
      <c r="B19" s="24" t="s">
        <v>321</v>
      </c>
      <c r="C19" s="28" t="s">
        <v>322</v>
      </c>
      <c r="D19" s="29" t="s">
        <v>331</v>
      </c>
      <c r="E19" s="431">
        <v>150000</v>
      </c>
    </row>
    <row r="20" spans="1:5" ht="18" customHeight="1">
      <c r="A20" s="755"/>
      <c r="B20" s="704" t="s">
        <v>321</v>
      </c>
      <c r="C20" s="747" t="s">
        <v>323</v>
      </c>
      <c r="D20" s="762" t="s">
        <v>470</v>
      </c>
      <c r="E20" s="753">
        <v>300000</v>
      </c>
    </row>
    <row r="21" spans="1:5" ht="16.5" customHeight="1">
      <c r="A21" s="755"/>
      <c r="B21" s="704"/>
      <c r="C21" s="747"/>
      <c r="D21" s="761"/>
      <c r="E21" s="752"/>
    </row>
    <row r="22" spans="1:5" ht="30.75" customHeight="1">
      <c r="A22" s="756"/>
      <c r="B22" s="616" t="s">
        <v>321</v>
      </c>
      <c r="C22" s="618" t="s">
        <v>324</v>
      </c>
      <c r="D22" s="619" t="s">
        <v>325</v>
      </c>
      <c r="E22" s="432">
        <v>65000</v>
      </c>
    </row>
    <row r="23" spans="1:5" ht="34.5" customHeight="1">
      <c r="A23" s="754" t="s">
        <v>101</v>
      </c>
      <c r="B23" s="34" t="s">
        <v>244</v>
      </c>
      <c r="C23" s="38" t="s">
        <v>247</v>
      </c>
      <c r="D23" s="27" t="s">
        <v>240</v>
      </c>
      <c r="E23" s="431">
        <v>200000</v>
      </c>
    </row>
    <row r="24" spans="1:5" ht="34.5" customHeight="1">
      <c r="A24" s="755"/>
      <c r="B24" s="35" t="s">
        <v>244</v>
      </c>
      <c r="C24" s="38" t="s">
        <v>248</v>
      </c>
      <c r="D24" s="27" t="s">
        <v>241</v>
      </c>
      <c r="E24" s="431">
        <v>200000</v>
      </c>
    </row>
    <row r="25" spans="1:5" ht="34.5" customHeight="1" thickBot="1">
      <c r="A25" s="757"/>
      <c r="B25" s="35" t="s">
        <v>244</v>
      </c>
      <c r="C25" s="38" t="s">
        <v>249</v>
      </c>
      <c r="D25" s="27" t="s">
        <v>242</v>
      </c>
      <c r="E25" s="620">
        <v>50000</v>
      </c>
    </row>
    <row r="26" spans="1:5" ht="18" customHeight="1" hidden="1" thickBot="1">
      <c r="A26" s="341"/>
      <c r="B26" s="341"/>
      <c r="C26" s="342"/>
      <c r="D26" s="343"/>
      <c r="E26" s="433"/>
    </row>
    <row r="27" spans="1:5" ht="48.75" customHeight="1">
      <c r="A27" s="748" t="s">
        <v>14</v>
      </c>
      <c r="B27" s="749"/>
      <c r="C27" s="749"/>
      <c r="D27" s="750"/>
      <c r="E27" s="434">
        <f>SUM(E3:E26)</f>
        <v>4415000</v>
      </c>
    </row>
    <row r="28" ht="15">
      <c r="E28" s="21"/>
    </row>
    <row r="29" ht="15">
      <c r="E29" s="21"/>
    </row>
    <row r="30" ht="15">
      <c r="E30" s="21"/>
    </row>
    <row r="31" ht="15">
      <c r="E31" s="21"/>
    </row>
    <row r="32" ht="15">
      <c r="E32" s="21"/>
    </row>
    <row r="33" ht="15">
      <c r="E33" s="21"/>
    </row>
  </sheetData>
  <sheetProtection/>
  <mergeCells count="13">
    <mergeCell ref="A1:D1"/>
    <mergeCell ref="A3:A12"/>
    <mergeCell ref="D14:D15"/>
    <mergeCell ref="D20:D21"/>
    <mergeCell ref="B14:B15"/>
    <mergeCell ref="C14:C15"/>
    <mergeCell ref="C20:C21"/>
    <mergeCell ref="B20:B21"/>
    <mergeCell ref="A27:D27"/>
    <mergeCell ref="E14:E15"/>
    <mergeCell ref="E20:E21"/>
    <mergeCell ref="A14:A22"/>
    <mergeCell ref="A23:A25"/>
  </mergeCells>
  <printOptions gridLines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1" r:id="rId1"/>
  <headerFooter>
    <oddFooter>&amp;L&amp;"Arial Unicode MS,Obyčejné"&amp;9Rozpočet na rok 2019&amp;R&amp;"Arial Unicode MS,Obyčejné"&amp;9&amp;D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J152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13.875" style="1" customWidth="1"/>
    <col min="2" max="2" width="12.375" style="1" customWidth="1"/>
    <col min="3" max="3" width="51.75390625" style="1" customWidth="1"/>
    <col min="4" max="4" width="15.00390625" style="1" customWidth="1"/>
    <col min="5" max="7" width="9.125" style="1" customWidth="1"/>
    <col min="8" max="8" width="10.375" style="1" bestFit="1" customWidth="1"/>
    <col min="9" max="16384" width="9.125" style="1" customWidth="1"/>
  </cols>
  <sheetData>
    <row r="1" spans="1:4" ht="45" customHeight="1">
      <c r="A1" s="339" t="s">
        <v>464</v>
      </c>
      <c r="B1" s="339"/>
      <c r="C1" s="47"/>
      <c r="D1" s="46" t="s">
        <v>156</v>
      </c>
    </row>
    <row r="2" spans="1:4" ht="31.5" customHeight="1">
      <c r="A2" s="579" t="s">
        <v>22</v>
      </c>
      <c r="B2" s="340" t="s">
        <v>259</v>
      </c>
      <c r="C2" s="340" t="s">
        <v>260</v>
      </c>
      <c r="D2" s="340" t="s">
        <v>261</v>
      </c>
    </row>
    <row r="3" spans="1:4" ht="18" customHeight="1">
      <c r="A3" s="763" t="s">
        <v>122</v>
      </c>
      <c r="B3" s="545" t="s">
        <v>158</v>
      </c>
      <c r="C3" s="546" t="s">
        <v>392</v>
      </c>
      <c r="D3" s="546">
        <v>153</v>
      </c>
    </row>
    <row r="4" spans="1:4" ht="18" customHeight="1">
      <c r="A4" s="764"/>
      <c r="B4" s="549" t="s">
        <v>158</v>
      </c>
      <c r="C4" s="550" t="s">
        <v>393</v>
      </c>
      <c r="D4" s="550">
        <v>153</v>
      </c>
    </row>
    <row r="5" spans="1:4" ht="18" customHeight="1">
      <c r="A5" s="764"/>
      <c r="B5" s="547" t="s">
        <v>391</v>
      </c>
      <c r="C5" s="548" t="s">
        <v>394</v>
      </c>
      <c r="D5" s="548">
        <v>3000</v>
      </c>
    </row>
    <row r="6" spans="1:4" ht="18" customHeight="1">
      <c r="A6" s="764"/>
      <c r="B6" s="547" t="s">
        <v>391</v>
      </c>
      <c r="C6" s="548" t="s">
        <v>395</v>
      </c>
      <c r="D6" s="548">
        <v>6300</v>
      </c>
    </row>
    <row r="7" spans="1:4" ht="18" customHeight="1">
      <c r="A7" s="764"/>
      <c r="B7" s="547" t="s">
        <v>391</v>
      </c>
      <c r="C7" s="548" t="s">
        <v>396</v>
      </c>
      <c r="D7" s="548">
        <v>3000</v>
      </c>
    </row>
    <row r="8" spans="1:4" ht="18" customHeight="1">
      <c r="A8" s="764"/>
      <c r="B8" s="547" t="s">
        <v>391</v>
      </c>
      <c r="C8" s="548" t="s">
        <v>397</v>
      </c>
      <c r="D8" s="548">
        <v>4000</v>
      </c>
    </row>
    <row r="9" spans="1:4" ht="18" customHeight="1">
      <c r="A9" s="764"/>
      <c r="B9" s="547" t="s">
        <v>391</v>
      </c>
      <c r="C9" s="548" t="s">
        <v>398</v>
      </c>
      <c r="D9" s="548">
        <v>4500</v>
      </c>
    </row>
    <row r="10" spans="1:4" ht="18" customHeight="1">
      <c r="A10" s="764"/>
      <c r="B10" s="547" t="s">
        <v>391</v>
      </c>
      <c r="C10" s="548" t="s">
        <v>399</v>
      </c>
      <c r="D10" s="548">
        <v>4050</v>
      </c>
    </row>
    <row r="11" spans="1:4" ht="18" customHeight="1">
      <c r="A11" s="764"/>
      <c r="B11" s="547" t="s">
        <v>391</v>
      </c>
      <c r="C11" s="548" t="s">
        <v>400</v>
      </c>
      <c r="D11" s="548">
        <v>28240.6</v>
      </c>
    </row>
    <row r="12" spans="1:4" ht="18" customHeight="1">
      <c r="A12" s="764"/>
      <c r="B12" s="547" t="s">
        <v>391</v>
      </c>
      <c r="C12" s="548" t="s">
        <v>401</v>
      </c>
      <c r="D12" s="548">
        <v>14000</v>
      </c>
    </row>
    <row r="13" spans="1:4" ht="18" customHeight="1">
      <c r="A13" s="764"/>
      <c r="B13" s="547" t="s">
        <v>391</v>
      </c>
      <c r="C13" s="548" t="s">
        <v>402</v>
      </c>
      <c r="D13" s="548">
        <v>20700</v>
      </c>
    </row>
    <row r="14" spans="1:4" ht="18" customHeight="1">
      <c r="A14" s="764"/>
      <c r="B14" s="547" t="s">
        <v>391</v>
      </c>
      <c r="C14" s="548" t="s">
        <v>403</v>
      </c>
      <c r="D14" s="548">
        <v>20000</v>
      </c>
    </row>
    <row r="15" spans="1:4" ht="18" customHeight="1">
      <c r="A15" s="764"/>
      <c r="B15" s="547" t="s">
        <v>391</v>
      </c>
      <c r="C15" s="548" t="s">
        <v>404</v>
      </c>
      <c r="D15" s="548">
        <v>2000</v>
      </c>
    </row>
    <row r="16" spans="1:4" ht="18" customHeight="1">
      <c r="A16" s="764"/>
      <c r="B16" s="547" t="s">
        <v>391</v>
      </c>
      <c r="C16" s="548" t="s">
        <v>405</v>
      </c>
      <c r="D16" s="548">
        <v>700</v>
      </c>
    </row>
    <row r="17" spans="1:4" ht="18" customHeight="1">
      <c r="A17" s="764"/>
      <c r="B17" s="547" t="s">
        <v>391</v>
      </c>
      <c r="C17" s="548" t="s">
        <v>406</v>
      </c>
      <c r="D17" s="548">
        <v>1100</v>
      </c>
    </row>
    <row r="18" spans="1:4" ht="18" customHeight="1">
      <c r="A18" s="764"/>
      <c r="B18" s="547" t="s">
        <v>391</v>
      </c>
      <c r="C18" s="548" t="s">
        <v>407</v>
      </c>
      <c r="D18" s="548">
        <v>2000</v>
      </c>
    </row>
    <row r="19" spans="1:4" ht="18" customHeight="1">
      <c r="A19" s="764"/>
      <c r="B19" s="547" t="s">
        <v>391</v>
      </c>
      <c r="C19" s="548" t="s">
        <v>408</v>
      </c>
      <c r="D19" s="548">
        <v>7000</v>
      </c>
    </row>
    <row r="20" spans="1:4" ht="18" customHeight="1">
      <c r="A20" s="764"/>
      <c r="B20" s="547" t="s">
        <v>391</v>
      </c>
      <c r="C20" s="548" t="s">
        <v>409</v>
      </c>
      <c r="D20" s="548">
        <v>5500</v>
      </c>
    </row>
    <row r="21" spans="1:4" ht="18" customHeight="1">
      <c r="A21" s="764"/>
      <c r="B21" s="547" t="s">
        <v>391</v>
      </c>
      <c r="C21" s="548" t="s">
        <v>410</v>
      </c>
      <c r="D21" s="548">
        <v>500</v>
      </c>
    </row>
    <row r="22" spans="1:4" ht="18" customHeight="1">
      <c r="A22" s="764"/>
      <c r="B22" s="547" t="s">
        <v>391</v>
      </c>
      <c r="C22" s="548" t="s">
        <v>411</v>
      </c>
      <c r="D22" s="548">
        <v>500</v>
      </c>
    </row>
    <row r="23" spans="1:4" ht="18" customHeight="1">
      <c r="A23" s="764"/>
      <c r="B23" s="549" t="s">
        <v>391</v>
      </c>
      <c r="C23" s="550" t="s">
        <v>412</v>
      </c>
      <c r="D23" s="550">
        <v>12000</v>
      </c>
    </row>
    <row r="24" spans="1:4" ht="22.5" customHeight="1">
      <c r="A24" s="765"/>
      <c r="B24" s="768" t="s">
        <v>14</v>
      </c>
      <c r="C24" s="769"/>
      <c r="D24" s="551">
        <f>SUM(D3:D23)</f>
        <v>139396.6</v>
      </c>
    </row>
    <row r="25" spans="1:4" ht="18" customHeight="1">
      <c r="A25" s="763" t="s">
        <v>26</v>
      </c>
      <c r="B25" s="545" t="s">
        <v>158</v>
      </c>
      <c r="C25" s="546" t="s">
        <v>414</v>
      </c>
      <c r="D25" s="546">
        <v>1000</v>
      </c>
    </row>
    <row r="26" spans="1:4" ht="18" customHeight="1">
      <c r="A26" s="764"/>
      <c r="B26" s="549" t="s">
        <v>158</v>
      </c>
      <c r="C26" s="550" t="s">
        <v>415</v>
      </c>
      <c r="D26" s="550">
        <v>2000</v>
      </c>
    </row>
    <row r="27" spans="1:4" ht="18" customHeight="1">
      <c r="A27" s="764"/>
      <c r="B27" s="552" t="s">
        <v>391</v>
      </c>
      <c r="C27" s="553" t="s">
        <v>416</v>
      </c>
      <c r="D27" s="550">
        <v>750</v>
      </c>
    </row>
    <row r="28" spans="1:4" ht="22.5" customHeight="1">
      <c r="A28" s="765"/>
      <c r="B28" s="768" t="s">
        <v>14</v>
      </c>
      <c r="C28" s="769"/>
      <c r="D28" s="551">
        <f>SUM(D25:D27)</f>
        <v>3750</v>
      </c>
    </row>
    <row r="29" spans="1:4" ht="27" customHeight="1">
      <c r="A29" s="763" t="s">
        <v>87</v>
      </c>
      <c r="B29" s="554" t="s">
        <v>158</v>
      </c>
      <c r="C29" s="555" t="s">
        <v>368</v>
      </c>
      <c r="D29" s="556">
        <v>18500</v>
      </c>
    </row>
    <row r="30" spans="1:4" ht="27" customHeight="1">
      <c r="A30" s="764"/>
      <c r="B30" s="557" t="s">
        <v>158</v>
      </c>
      <c r="C30" s="558" t="s">
        <v>369</v>
      </c>
      <c r="D30" s="559">
        <v>3200</v>
      </c>
    </row>
    <row r="31" spans="1:4" ht="27" customHeight="1">
      <c r="A31" s="764"/>
      <c r="B31" s="557" t="s">
        <v>158</v>
      </c>
      <c r="C31" s="558" t="s">
        <v>370</v>
      </c>
      <c r="D31" s="559">
        <v>7700</v>
      </c>
    </row>
    <row r="32" spans="1:4" ht="27" customHeight="1">
      <c r="A32" s="764"/>
      <c r="B32" s="557" t="s">
        <v>158</v>
      </c>
      <c r="C32" s="558" t="s">
        <v>371</v>
      </c>
      <c r="D32" s="560">
        <v>36900</v>
      </c>
    </row>
    <row r="33" spans="1:4" ht="27" customHeight="1">
      <c r="A33" s="764"/>
      <c r="B33" s="557" t="s">
        <v>158</v>
      </c>
      <c r="C33" s="558" t="s">
        <v>382</v>
      </c>
      <c r="D33" s="559">
        <v>14700</v>
      </c>
    </row>
    <row r="34" spans="1:4" ht="27" customHeight="1">
      <c r="A34" s="764"/>
      <c r="B34" s="557" t="s">
        <v>158</v>
      </c>
      <c r="C34" s="558" t="s">
        <v>372</v>
      </c>
      <c r="D34" s="559">
        <v>800</v>
      </c>
    </row>
    <row r="35" spans="1:4" ht="27" customHeight="1">
      <c r="A35" s="764"/>
      <c r="B35" s="557" t="s">
        <v>158</v>
      </c>
      <c r="C35" s="558" t="s">
        <v>373</v>
      </c>
      <c r="D35" s="559">
        <v>37</v>
      </c>
    </row>
    <row r="36" spans="1:4" ht="27" customHeight="1">
      <c r="A36" s="764"/>
      <c r="B36" s="557" t="s">
        <v>158</v>
      </c>
      <c r="C36" s="558" t="s">
        <v>374</v>
      </c>
      <c r="D36" s="559">
        <v>1146</v>
      </c>
    </row>
    <row r="37" spans="1:4" ht="29.25" customHeight="1">
      <c r="A37" s="764"/>
      <c r="B37" s="557" t="s">
        <v>158</v>
      </c>
      <c r="C37" s="558" t="s">
        <v>472</v>
      </c>
      <c r="D37" s="559">
        <v>17000</v>
      </c>
    </row>
    <row r="38" spans="1:4" ht="27" customHeight="1">
      <c r="A38" s="764"/>
      <c r="B38" s="557" t="s">
        <v>158</v>
      </c>
      <c r="C38" s="558" t="s">
        <v>375</v>
      </c>
      <c r="D38" s="559">
        <v>1791</v>
      </c>
    </row>
    <row r="39" spans="1:4" ht="27" customHeight="1">
      <c r="A39" s="764"/>
      <c r="B39" s="557" t="s">
        <v>158</v>
      </c>
      <c r="C39" s="558" t="s">
        <v>376</v>
      </c>
      <c r="D39" s="559">
        <v>780</v>
      </c>
    </row>
    <row r="40" spans="1:4" ht="27" customHeight="1">
      <c r="A40" s="764"/>
      <c r="B40" s="557" t="s">
        <v>158</v>
      </c>
      <c r="C40" s="558" t="s">
        <v>377</v>
      </c>
      <c r="D40" s="559">
        <v>814</v>
      </c>
    </row>
    <row r="41" spans="1:4" ht="27" customHeight="1">
      <c r="A41" s="764"/>
      <c r="B41" s="557" t="s">
        <v>158</v>
      </c>
      <c r="C41" s="558" t="s">
        <v>378</v>
      </c>
      <c r="D41" s="559">
        <v>125</v>
      </c>
    </row>
    <row r="42" spans="1:4" ht="27" customHeight="1">
      <c r="A42" s="764"/>
      <c r="B42" s="557" t="s">
        <v>158</v>
      </c>
      <c r="C42" s="558" t="s">
        <v>379</v>
      </c>
      <c r="D42" s="559">
        <v>327</v>
      </c>
    </row>
    <row r="43" spans="1:4" ht="27" customHeight="1">
      <c r="A43" s="764"/>
      <c r="B43" s="557" t="s">
        <v>158</v>
      </c>
      <c r="C43" s="558" t="s">
        <v>434</v>
      </c>
      <c r="D43" s="559">
        <v>3400</v>
      </c>
    </row>
    <row r="44" spans="1:4" ht="18" customHeight="1">
      <c r="A44" s="764"/>
      <c r="B44" s="557" t="s">
        <v>158</v>
      </c>
      <c r="C44" s="558" t="s">
        <v>380</v>
      </c>
      <c r="D44" s="559">
        <v>429</v>
      </c>
    </row>
    <row r="45" spans="1:4" ht="27" customHeight="1">
      <c r="A45" s="764"/>
      <c r="B45" s="557" t="s">
        <v>381</v>
      </c>
      <c r="C45" s="558" t="s">
        <v>458</v>
      </c>
      <c r="D45" s="559">
        <v>10</v>
      </c>
    </row>
    <row r="46" spans="1:4" ht="27" customHeight="1">
      <c r="A46" s="764"/>
      <c r="B46" s="557" t="s">
        <v>158</v>
      </c>
      <c r="C46" s="558" t="s">
        <v>459</v>
      </c>
      <c r="D46" s="559">
        <v>12</v>
      </c>
    </row>
    <row r="47" spans="1:4" ht="27" customHeight="1">
      <c r="A47" s="764"/>
      <c r="B47" s="557" t="s">
        <v>158</v>
      </c>
      <c r="C47" s="558" t="s">
        <v>460</v>
      </c>
      <c r="D47" s="559">
        <v>12300</v>
      </c>
    </row>
    <row r="48" spans="1:4" ht="27" customHeight="1">
      <c r="A48" s="764"/>
      <c r="B48" s="557" t="s">
        <v>158</v>
      </c>
      <c r="C48" s="558" t="s">
        <v>461</v>
      </c>
      <c r="D48" s="559">
        <v>11500</v>
      </c>
    </row>
    <row r="49" spans="1:4" ht="27" customHeight="1">
      <c r="A49" s="764"/>
      <c r="B49" s="557" t="s">
        <v>158</v>
      </c>
      <c r="C49" s="558" t="s">
        <v>383</v>
      </c>
      <c r="D49" s="559">
        <v>12300</v>
      </c>
    </row>
    <row r="50" spans="1:4" ht="27" customHeight="1">
      <c r="A50" s="764"/>
      <c r="B50" s="557" t="s">
        <v>158</v>
      </c>
      <c r="C50" s="558" t="s">
        <v>462</v>
      </c>
      <c r="D50" s="559">
        <v>1500</v>
      </c>
    </row>
    <row r="51" spans="1:4" ht="18" customHeight="1">
      <c r="A51" s="764"/>
      <c r="B51" s="582" t="s">
        <v>158</v>
      </c>
      <c r="C51" s="583" t="s">
        <v>384</v>
      </c>
      <c r="D51" s="584">
        <v>500</v>
      </c>
    </row>
    <row r="52" spans="1:4" ht="18" customHeight="1">
      <c r="A52" s="764"/>
      <c r="B52" s="547" t="s">
        <v>385</v>
      </c>
      <c r="C52" s="561" t="s">
        <v>386</v>
      </c>
      <c r="D52" s="548">
        <v>600</v>
      </c>
    </row>
    <row r="53" spans="1:4" ht="27" customHeight="1">
      <c r="A53" s="764"/>
      <c r="B53" s="547" t="s">
        <v>385</v>
      </c>
      <c r="C53" s="561" t="s">
        <v>387</v>
      </c>
      <c r="D53" s="548">
        <v>700</v>
      </c>
    </row>
    <row r="54" spans="1:4" ht="27" customHeight="1">
      <c r="A54" s="764"/>
      <c r="B54" s="547" t="s">
        <v>385</v>
      </c>
      <c r="C54" s="561" t="s">
        <v>388</v>
      </c>
      <c r="D54" s="548">
        <v>600</v>
      </c>
    </row>
    <row r="55" spans="1:4" ht="18" customHeight="1">
      <c r="A55" s="764"/>
      <c r="B55" s="547" t="s">
        <v>385</v>
      </c>
      <c r="C55" s="561" t="s">
        <v>390</v>
      </c>
      <c r="D55" s="548">
        <v>800</v>
      </c>
    </row>
    <row r="56" spans="1:4" ht="28.5" customHeight="1">
      <c r="A56" s="764"/>
      <c r="B56" s="549" t="s">
        <v>385</v>
      </c>
      <c r="C56" s="562" t="s">
        <v>389</v>
      </c>
      <c r="D56" s="550">
        <v>100</v>
      </c>
    </row>
    <row r="57" spans="1:4" ht="18" customHeight="1">
      <c r="A57" s="764"/>
      <c r="B57" s="547" t="s">
        <v>391</v>
      </c>
      <c r="C57" s="561" t="s">
        <v>424</v>
      </c>
      <c r="D57" s="548">
        <v>5500</v>
      </c>
    </row>
    <row r="58" spans="1:4" ht="18" customHeight="1">
      <c r="A58" s="764"/>
      <c r="B58" s="547" t="s">
        <v>391</v>
      </c>
      <c r="C58" s="561" t="s">
        <v>425</v>
      </c>
      <c r="D58" s="548">
        <v>1100</v>
      </c>
    </row>
    <row r="59" spans="1:4" ht="18" customHeight="1">
      <c r="A59" s="764"/>
      <c r="B59" s="547" t="s">
        <v>391</v>
      </c>
      <c r="C59" s="561" t="s">
        <v>426</v>
      </c>
      <c r="D59" s="548">
        <v>5500</v>
      </c>
    </row>
    <row r="60" spans="1:9" ht="18" customHeight="1">
      <c r="A60" s="764"/>
      <c r="B60" s="547" t="s">
        <v>391</v>
      </c>
      <c r="C60" s="561" t="s">
        <v>427</v>
      </c>
      <c r="D60" s="548">
        <v>700</v>
      </c>
      <c r="I60" s="452"/>
    </row>
    <row r="61" spans="1:4" ht="18" customHeight="1">
      <c r="A61" s="764"/>
      <c r="B61" s="547" t="s">
        <v>391</v>
      </c>
      <c r="C61" s="561" t="s">
        <v>428</v>
      </c>
      <c r="D61" s="548">
        <v>4400</v>
      </c>
    </row>
    <row r="62" spans="1:4" ht="18" customHeight="1">
      <c r="A62" s="764"/>
      <c r="B62" s="547" t="s">
        <v>391</v>
      </c>
      <c r="C62" s="561" t="s">
        <v>429</v>
      </c>
      <c r="D62" s="548">
        <v>1300</v>
      </c>
    </row>
    <row r="63" spans="1:10" ht="18" customHeight="1">
      <c r="A63" s="764"/>
      <c r="B63" s="549" t="s">
        <v>391</v>
      </c>
      <c r="C63" s="562" t="s">
        <v>430</v>
      </c>
      <c r="D63" s="550">
        <v>1320</v>
      </c>
      <c r="J63" s="1" t="s">
        <v>234</v>
      </c>
    </row>
    <row r="64" spans="1:4" ht="22.5" customHeight="1">
      <c r="A64" s="765"/>
      <c r="B64" s="768" t="s">
        <v>14</v>
      </c>
      <c r="C64" s="769"/>
      <c r="D64" s="563">
        <f>SUM(D29:D63)</f>
        <v>168391</v>
      </c>
    </row>
    <row r="65" spans="1:4" ht="18" customHeight="1">
      <c r="A65" s="763" t="s">
        <v>29</v>
      </c>
      <c r="B65" s="547" t="s">
        <v>158</v>
      </c>
      <c r="C65" s="548" t="s">
        <v>417</v>
      </c>
      <c r="D65" s="548">
        <v>320</v>
      </c>
    </row>
    <row r="66" spans="1:4" ht="18" customHeight="1">
      <c r="A66" s="764"/>
      <c r="B66" s="547" t="s">
        <v>158</v>
      </c>
      <c r="C66" s="548" t="s">
        <v>418</v>
      </c>
      <c r="D66" s="548">
        <v>5200</v>
      </c>
    </row>
    <row r="67" spans="1:4" ht="18" customHeight="1">
      <c r="A67" s="764"/>
      <c r="B67" s="547" t="s">
        <v>158</v>
      </c>
      <c r="C67" s="548" t="s">
        <v>419</v>
      </c>
      <c r="D67" s="548">
        <v>1000</v>
      </c>
    </row>
    <row r="68" spans="1:4" ht="18" customHeight="1">
      <c r="A68" s="764"/>
      <c r="B68" s="547" t="s">
        <v>158</v>
      </c>
      <c r="C68" s="548" t="s">
        <v>420</v>
      </c>
      <c r="D68" s="548">
        <v>380</v>
      </c>
    </row>
    <row r="69" spans="1:4" ht="18" customHeight="1">
      <c r="A69" s="764"/>
      <c r="B69" s="549" t="s">
        <v>158</v>
      </c>
      <c r="C69" s="550" t="s">
        <v>421</v>
      </c>
      <c r="D69" s="550">
        <v>4920</v>
      </c>
    </row>
    <row r="70" spans="1:4" ht="22.5" customHeight="1">
      <c r="A70" s="765"/>
      <c r="B70" s="768" t="s">
        <v>14</v>
      </c>
      <c r="C70" s="769"/>
      <c r="D70" s="551">
        <f>SUM(D65:D69)</f>
        <v>11820</v>
      </c>
    </row>
    <row r="71" spans="1:4" ht="18" customHeight="1">
      <c r="A71" s="763" t="s">
        <v>53</v>
      </c>
      <c r="B71" s="585" t="s">
        <v>158</v>
      </c>
      <c r="C71" s="586" t="s">
        <v>431</v>
      </c>
      <c r="D71" s="587">
        <v>554</v>
      </c>
    </row>
    <row r="72" spans="1:4" ht="18" customHeight="1">
      <c r="A72" s="764"/>
      <c r="B72" s="566" t="s">
        <v>432</v>
      </c>
      <c r="C72" s="567" t="s">
        <v>433</v>
      </c>
      <c r="D72" s="553">
        <v>150</v>
      </c>
    </row>
    <row r="73" spans="1:4" ht="22.5" customHeight="1">
      <c r="A73" s="765"/>
      <c r="B73" s="766" t="s">
        <v>14</v>
      </c>
      <c r="C73" s="767"/>
      <c r="D73" s="551">
        <f>SUM(D71:D72)</f>
        <v>704</v>
      </c>
    </row>
    <row r="74" spans="1:4" ht="18" customHeight="1">
      <c r="A74" s="763" t="s">
        <v>351</v>
      </c>
      <c r="B74" s="568" t="s">
        <v>158</v>
      </c>
      <c r="C74" s="580" t="s">
        <v>422</v>
      </c>
      <c r="D74" s="548">
        <v>1000</v>
      </c>
    </row>
    <row r="75" spans="1:4" ht="18" customHeight="1">
      <c r="A75" s="773"/>
      <c r="B75" s="566" t="s">
        <v>158</v>
      </c>
      <c r="C75" s="581" t="s">
        <v>423</v>
      </c>
      <c r="D75" s="550">
        <v>500</v>
      </c>
    </row>
    <row r="76" spans="1:4" ht="22.5" customHeight="1">
      <c r="A76" s="774"/>
      <c r="B76" s="766" t="s">
        <v>14</v>
      </c>
      <c r="C76" s="767"/>
      <c r="D76" s="569">
        <f>SUM(D74:D75)</f>
        <v>1500</v>
      </c>
    </row>
    <row r="77" spans="1:5" ht="18" customHeight="1">
      <c r="A77" s="763" t="s">
        <v>123</v>
      </c>
      <c r="B77" s="564" t="s">
        <v>158</v>
      </c>
      <c r="C77" s="565" t="s">
        <v>457</v>
      </c>
      <c r="D77" s="570">
        <v>550</v>
      </c>
      <c r="E77" s="21"/>
    </row>
    <row r="78" spans="1:5" ht="18" customHeight="1">
      <c r="A78" s="764"/>
      <c r="B78" s="571" t="s">
        <v>158</v>
      </c>
      <c r="C78" s="572" t="s">
        <v>437</v>
      </c>
      <c r="D78" s="573">
        <v>35000</v>
      </c>
      <c r="E78" s="21"/>
    </row>
    <row r="79" spans="1:5" ht="18" customHeight="1">
      <c r="A79" s="764"/>
      <c r="B79" s="571" t="s">
        <v>158</v>
      </c>
      <c r="C79" s="572" t="s">
        <v>438</v>
      </c>
      <c r="D79" s="573">
        <v>2850</v>
      </c>
      <c r="E79" s="21"/>
    </row>
    <row r="80" spans="1:5" ht="18" customHeight="1">
      <c r="A80" s="764"/>
      <c r="B80" s="571" t="s">
        <v>158</v>
      </c>
      <c r="C80" s="572" t="s">
        <v>439</v>
      </c>
      <c r="D80" s="574">
        <v>500</v>
      </c>
      <c r="E80" s="544"/>
    </row>
    <row r="81" spans="1:5" ht="18" customHeight="1">
      <c r="A81" s="764"/>
      <c r="B81" s="571" t="s">
        <v>158</v>
      </c>
      <c r="C81" s="572" t="s">
        <v>440</v>
      </c>
      <c r="D81" s="574">
        <v>146</v>
      </c>
      <c r="E81" s="544"/>
    </row>
    <row r="82" spans="1:5" ht="18" customHeight="1">
      <c r="A82" s="764"/>
      <c r="B82" s="571" t="s">
        <v>158</v>
      </c>
      <c r="C82" s="572" t="s">
        <v>456</v>
      </c>
      <c r="D82" s="574">
        <v>350</v>
      </c>
      <c r="E82" s="544"/>
    </row>
    <row r="83" spans="1:5" ht="18" customHeight="1">
      <c r="A83" s="764"/>
      <c r="B83" s="571" t="s">
        <v>158</v>
      </c>
      <c r="C83" s="572" t="s">
        <v>441</v>
      </c>
      <c r="D83" s="574">
        <v>11</v>
      </c>
      <c r="E83" s="544"/>
    </row>
    <row r="84" spans="1:6" ht="18" customHeight="1">
      <c r="A84" s="764"/>
      <c r="B84" s="571" t="s">
        <v>158</v>
      </c>
      <c r="C84" s="572" t="s">
        <v>442</v>
      </c>
      <c r="D84" s="574">
        <v>12</v>
      </c>
      <c r="E84" s="544"/>
      <c r="F84" s="544"/>
    </row>
    <row r="85" spans="1:5" ht="18" customHeight="1">
      <c r="A85" s="764"/>
      <c r="B85" s="571" t="s">
        <v>158</v>
      </c>
      <c r="C85" s="572" t="s">
        <v>443</v>
      </c>
      <c r="D85" s="574">
        <v>14</v>
      </c>
      <c r="E85" s="544"/>
    </row>
    <row r="86" spans="1:5" ht="18" customHeight="1">
      <c r="A86" s="764"/>
      <c r="B86" s="571" t="s">
        <v>158</v>
      </c>
      <c r="C86" s="572" t="s">
        <v>444</v>
      </c>
      <c r="D86" s="548">
        <v>1400</v>
      </c>
      <c r="E86" s="21"/>
    </row>
    <row r="87" spans="1:5" ht="18" customHeight="1">
      <c r="A87" s="764"/>
      <c r="B87" s="571" t="s">
        <v>158</v>
      </c>
      <c r="C87" s="572" t="s">
        <v>445</v>
      </c>
      <c r="D87" s="573">
        <v>8000</v>
      </c>
      <c r="E87" s="21"/>
    </row>
    <row r="88" spans="1:5" ht="18" customHeight="1">
      <c r="A88" s="764"/>
      <c r="B88" s="571" t="s">
        <v>158</v>
      </c>
      <c r="C88" s="572" t="s">
        <v>446</v>
      </c>
      <c r="D88" s="574">
        <v>500</v>
      </c>
      <c r="E88" s="544"/>
    </row>
    <row r="89" spans="1:5" ht="18" customHeight="1">
      <c r="A89" s="764"/>
      <c r="B89" s="571" t="s">
        <v>158</v>
      </c>
      <c r="C89" s="572" t="s">
        <v>447</v>
      </c>
      <c r="D89" s="574">
        <v>800</v>
      </c>
      <c r="E89" s="544"/>
    </row>
    <row r="90" spans="1:5" ht="18" customHeight="1">
      <c r="A90" s="764"/>
      <c r="B90" s="571" t="s">
        <v>158</v>
      </c>
      <c r="C90" s="572" t="s">
        <v>448</v>
      </c>
      <c r="D90" s="548">
        <v>10000</v>
      </c>
      <c r="E90" s="21"/>
    </row>
    <row r="91" spans="1:5" ht="27">
      <c r="A91" s="764"/>
      <c r="B91" s="571" t="s">
        <v>158</v>
      </c>
      <c r="C91" s="575" t="s">
        <v>455</v>
      </c>
      <c r="D91" s="548">
        <v>5000</v>
      </c>
      <c r="E91" s="21"/>
    </row>
    <row r="92" spans="1:5" ht="27.75" customHeight="1">
      <c r="A92" s="764"/>
      <c r="B92" s="571" t="s">
        <v>158</v>
      </c>
      <c r="C92" s="575" t="s">
        <v>449</v>
      </c>
      <c r="D92" s="548">
        <v>300</v>
      </c>
      <c r="E92" s="21"/>
    </row>
    <row r="93" spans="1:5" ht="18" customHeight="1">
      <c r="A93" s="764"/>
      <c r="B93" s="571" t="s">
        <v>381</v>
      </c>
      <c r="C93" s="572" t="s">
        <v>450</v>
      </c>
      <c r="D93" s="548">
        <v>2200</v>
      </c>
      <c r="E93" s="21"/>
    </row>
    <row r="94" spans="1:5" ht="27">
      <c r="A94" s="764"/>
      <c r="B94" s="571" t="s">
        <v>158</v>
      </c>
      <c r="C94" s="575" t="s">
        <v>451</v>
      </c>
      <c r="D94" s="561">
        <v>1000</v>
      </c>
      <c r="E94" s="21"/>
    </row>
    <row r="95" spans="1:5" ht="18" customHeight="1">
      <c r="A95" s="764"/>
      <c r="B95" s="571" t="s">
        <v>158</v>
      </c>
      <c r="C95" s="575" t="s">
        <v>452</v>
      </c>
      <c r="D95" s="561">
        <v>1000</v>
      </c>
      <c r="E95" s="21"/>
    </row>
    <row r="96" spans="1:5" ht="27">
      <c r="A96" s="764"/>
      <c r="B96" s="571" t="s">
        <v>158</v>
      </c>
      <c r="C96" s="575" t="s">
        <v>453</v>
      </c>
      <c r="D96" s="561">
        <v>350</v>
      </c>
      <c r="E96" s="21"/>
    </row>
    <row r="97" spans="1:5" ht="18" customHeight="1">
      <c r="A97" s="764"/>
      <c r="B97" s="566" t="s">
        <v>158</v>
      </c>
      <c r="C97" s="567" t="s">
        <v>454</v>
      </c>
      <c r="D97" s="550">
        <v>5000</v>
      </c>
      <c r="E97" s="21"/>
    </row>
    <row r="98" spans="1:5" ht="27">
      <c r="A98" s="764"/>
      <c r="B98" s="566" t="s">
        <v>162</v>
      </c>
      <c r="C98" s="576" t="s">
        <v>463</v>
      </c>
      <c r="D98" s="561">
        <v>2800</v>
      </c>
      <c r="E98" s="21"/>
    </row>
    <row r="99" spans="1:5" ht="22.5" customHeight="1">
      <c r="A99" s="765"/>
      <c r="B99" s="766" t="s">
        <v>14</v>
      </c>
      <c r="C99" s="767"/>
      <c r="D99" s="577">
        <f>SUM(D77:D98)</f>
        <v>77783</v>
      </c>
      <c r="E99" s="21"/>
    </row>
    <row r="100" spans="1:4" ht="18" customHeight="1">
      <c r="A100" s="763" t="s">
        <v>56</v>
      </c>
      <c r="B100" s="564" t="s">
        <v>158</v>
      </c>
      <c r="C100" s="589" t="s">
        <v>353</v>
      </c>
      <c r="D100" s="570">
        <v>8000</v>
      </c>
    </row>
    <row r="101" spans="1:4" ht="38.25" customHeight="1">
      <c r="A101" s="764"/>
      <c r="B101" s="571" t="s">
        <v>158</v>
      </c>
      <c r="C101" s="590" t="s">
        <v>354</v>
      </c>
      <c r="D101" s="573">
        <v>1000</v>
      </c>
    </row>
    <row r="102" spans="1:4" ht="27" customHeight="1">
      <c r="A102" s="764"/>
      <c r="B102" s="571" t="s">
        <v>158</v>
      </c>
      <c r="C102" s="589" t="s">
        <v>355</v>
      </c>
      <c r="D102" s="573">
        <v>1500</v>
      </c>
    </row>
    <row r="103" spans="1:4" ht="27">
      <c r="A103" s="764"/>
      <c r="B103" s="571" t="s">
        <v>158</v>
      </c>
      <c r="C103" s="589" t="s">
        <v>356</v>
      </c>
      <c r="D103" s="573">
        <v>500</v>
      </c>
    </row>
    <row r="104" spans="1:4" ht="27">
      <c r="A104" s="764"/>
      <c r="B104" s="566" t="s">
        <v>158</v>
      </c>
      <c r="C104" s="588" t="s">
        <v>357</v>
      </c>
      <c r="D104" s="553">
        <v>500</v>
      </c>
    </row>
    <row r="105" spans="1:4" ht="18" customHeight="1">
      <c r="A105" s="764"/>
      <c r="B105" s="571" t="s">
        <v>161</v>
      </c>
      <c r="C105" s="572" t="s">
        <v>358</v>
      </c>
      <c r="D105" s="548">
        <v>500</v>
      </c>
    </row>
    <row r="106" spans="1:4" ht="18" customHeight="1">
      <c r="A106" s="764"/>
      <c r="B106" s="571" t="s">
        <v>161</v>
      </c>
      <c r="C106" s="572" t="s">
        <v>359</v>
      </c>
      <c r="D106" s="548">
        <v>500</v>
      </c>
    </row>
    <row r="107" spans="1:4" ht="18" customHeight="1">
      <c r="A107" s="764"/>
      <c r="B107" s="566" t="s">
        <v>161</v>
      </c>
      <c r="C107" s="567" t="s">
        <v>360</v>
      </c>
      <c r="D107" s="550">
        <v>1800</v>
      </c>
    </row>
    <row r="108" spans="1:4" ht="18" customHeight="1">
      <c r="A108" s="764"/>
      <c r="B108" s="571" t="s">
        <v>192</v>
      </c>
      <c r="C108" s="572" t="s">
        <v>361</v>
      </c>
      <c r="D108" s="548">
        <v>2000</v>
      </c>
    </row>
    <row r="109" spans="1:4" ht="18" customHeight="1">
      <c r="A109" s="764"/>
      <c r="B109" s="571" t="s">
        <v>192</v>
      </c>
      <c r="C109" s="572" t="s">
        <v>362</v>
      </c>
      <c r="D109" s="548">
        <v>1000</v>
      </c>
    </row>
    <row r="110" spans="1:4" ht="18" customHeight="1">
      <c r="A110" s="764"/>
      <c r="B110" s="571" t="s">
        <v>192</v>
      </c>
      <c r="C110" s="572" t="s">
        <v>363</v>
      </c>
      <c r="D110" s="548">
        <v>1000</v>
      </c>
    </row>
    <row r="111" spans="1:4" ht="18" customHeight="1">
      <c r="A111" s="764"/>
      <c r="B111" s="571" t="s">
        <v>192</v>
      </c>
      <c r="C111" s="572" t="s">
        <v>364</v>
      </c>
      <c r="D111" s="548">
        <v>2500</v>
      </c>
    </row>
    <row r="112" spans="1:4" ht="18" customHeight="1">
      <c r="A112" s="764"/>
      <c r="B112" s="571" t="s">
        <v>192</v>
      </c>
      <c r="C112" s="572" t="s">
        <v>365</v>
      </c>
      <c r="D112" s="548">
        <v>1500</v>
      </c>
    </row>
    <row r="113" spans="1:4" ht="18" customHeight="1">
      <c r="A113" s="764"/>
      <c r="B113" s="571" t="s">
        <v>192</v>
      </c>
      <c r="C113" s="575" t="s">
        <v>366</v>
      </c>
      <c r="D113" s="548">
        <v>650</v>
      </c>
    </row>
    <row r="114" spans="1:4" ht="18" customHeight="1">
      <c r="A114" s="764"/>
      <c r="B114" s="566" t="s">
        <v>192</v>
      </c>
      <c r="C114" s="567" t="s">
        <v>367</v>
      </c>
      <c r="D114" s="550">
        <v>1900</v>
      </c>
    </row>
    <row r="115" spans="1:4" ht="22.5" customHeight="1">
      <c r="A115" s="765"/>
      <c r="B115" s="766" t="s">
        <v>14</v>
      </c>
      <c r="C115" s="767"/>
      <c r="D115" s="551">
        <f>SUM(D100:D114)</f>
        <v>24850</v>
      </c>
    </row>
    <row r="116" spans="1:4" ht="42.75" customHeight="1">
      <c r="A116" s="770" t="s">
        <v>352</v>
      </c>
      <c r="B116" s="771"/>
      <c r="C116" s="772"/>
      <c r="D116" s="578">
        <f>D24+D28+D64+D73+D76+D99+D115+D70</f>
        <v>428194.6</v>
      </c>
    </row>
    <row r="117" ht="15">
      <c r="A117" s="443"/>
    </row>
    <row r="118" ht="15">
      <c r="A118" s="443"/>
    </row>
    <row r="119" ht="15">
      <c r="A119" s="443"/>
    </row>
    <row r="120" ht="15">
      <c r="A120" s="443"/>
    </row>
    <row r="121" ht="15">
      <c r="A121" s="443"/>
    </row>
    <row r="122" ht="15">
      <c r="A122" s="443"/>
    </row>
    <row r="123" ht="15">
      <c r="A123" s="443"/>
    </row>
    <row r="124" ht="15">
      <c r="A124" s="443"/>
    </row>
    <row r="125" ht="15">
      <c r="A125" s="443"/>
    </row>
    <row r="126" ht="15">
      <c r="A126" s="443"/>
    </row>
    <row r="127" ht="15">
      <c r="A127" s="443"/>
    </row>
    <row r="128" ht="15">
      <c r="A128" s="443"/>
    </row>
    <row r="129" ht="15">
      <c r="A129" s="443"/>
    </row>
    <row r="130" ht="15">
      <c r="A130" s="443"/>
    </row>
    <row r="131" ht="15">
      <c r="A131" s="443"/>
    </row>
    <row r="132" ht="15">
      <c r="A132" s="443"/>
    </row>
    <row r="133" ht="15">
      <c r="A133" s="443"/>
    </row>
    <row r="134" ht="15">
      <c r="A134" s="443"/>
    </row>
    <row r="135" ht="15">
      <c r="A135" s="443"/>
    </row>
    <row r="136" ht="15">
      <c r="A136" s="443"/>
    </row>
    <row r="137" ht="15">
      <c r="A137" s="443"/>
    </row>
    <row r="138" ht="15">
      <c r="A138" s="443"/>
    </row>
    <row r="139" ht="15">
      <c r="A139" s="443"/>
    </row>
    <row r="140" ht="15">
      <c r="A140" s="443"/>
    </row>
    <row r="141" ht="15">
      <c r="A141" s="443"/>
    </row>
    <row r="142" ht="15">
      <c r="A142" s="443"/>
    </row>
    <row r="143" ht="15">
      <c r="A143" s="443"/>
    </row>
    <row r="144" ht="15">
      <c r="A144" s="443"/>
    </row>
    <row r="145" ht="15">
      <c r="A145" s="443"/>
    </row>
    <row r="146" ht="15">
      <c r="A146" s="443"/>
    </row>
    <row r="147" ht="15">
      <c r="A147" s="443"/>
    </row>
    <row r="148" ht="15">
      <c r="A148" s="443"/>
    </row>
    <row r="149" ht="15">
      <c r="A149" s="443"/>
    </row>
    <row r="150" ht="15">
      <c r="A150" s="443"/>
    </row>
    <row r="151" ht="15">
      <c r="A151" s="443"/>
    </row>
    <row r="152" ht="15">
      <c r="A152" s="443"/>
    </row>
  </sheetData>
  <sheetProtection/>
  <mergeCells count="17">
    <mergeCell ref="A116:C116"/>
    <mergeCell ref="B76:C76"/>
    <mergeCell ref="A77:A99"/>
    <mergeCell ref="B99:C99"/>
    <mergeCell ref="A100:A115"/>
    <mergeCell ref="B115:C115"/>
    <mergeCell ref="A74:A76"/>
    <mergeCell ref="A3:A24"/>
    <mergeCell ref="A25:A28"/>
    <mergeCell ref="A29:A64"/>
    <mergeCell ref="A65:A70"/>
    <mergeCell ref="A71:A73"/>
    <mergeCell ref="B73:C73"/>
    <mergeCell ref="B70:C70"/>
    <mergeCell ref="B64:C64"/>
    <mergeCell ref="B28:C28"/>
    <mergeCell ref="B24:C24"/>
  </mergeCells>
  <printOptions gridLines="1" horizontalCentered="1"/>
  <pageMargins left="0.5118110236220472" right="0.5118110236220472" top="0.7874015748031497" bottom="0.5905511811023623" header="0.31496062992125984" footer="0.31496062992125984"/>
  <pageSetup horizontalDpi="600" verticalDpi="600" orientation="portrait" paperSize="9" r:id="rId1"/>
  <headerFooter>
    <oddFooter>&amp;L&amp;"Arial Unicode MS,Obyčejné"&amp;9Rozpočet na rok 2019&amp;R&amp;"Arial Unicode MS,Obyčejné"&amp;9&amp;D</oddFooter>
  </headerFooter>
  <rowBreaks count="2" manualBreakCount="2">
    <brk id="64" max="3" man="1"/>
    <brk id="99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2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T7" sqref="T7"/>
    </sheetView>
  </sheetViews>
  <sheetFormatPr defaultColWidth="11.125" defaultRowHeight="12.75"/>
  <cols>
    <col min="1" max="1" width="11.125" style="47" customWidth="1"/>
    <col min="2" max="2" width="28.00390625" style="47" customWidth="1"/>
    <col min="3" max="14" width="11.125" style="47" customWidth="1"/>
    <col min="15" max="15" width="12.75390625" style="47" customWidth="1"/>
    <col min="16" max="16384" width="11.125" style="47" customWidth="1"/>
  </cols>
  <sheetData>
    <row r="1" spans="1:15" ht="58.5" customHeight="1">
      <c r="A1" s="743" t="s">
        <v>126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46" t="s">
        <v>277</v>
      </c>
    </row>
    <row r="2" spans="1:15" ht="172.5" customHeight="1">
      <c r="A2" s="730" t="s">
        <v>127</v>
      </c>
      <c r="B2" s="777"/>
      <c r="C2" s="58" t="s">
        <v>201</v>
      </c>
      <c r="D2" s="58" t="s">
        <v>128</v>
      </c>
      <c r="E2" s="58" t="s">
        <v>129</v>
      </c>
      <c r="F2" s="58" t="s">
        <v>130</v>
      </c>
      <c r="G2" s="58" t="s">
        <v>131</v>
      </c>
      <c r="H2" s="58" t="s">
        <v>200</v>
      </c>
      <c r="I2" s="58" t="s">
        <v>132</v>
      </c>
      <c r="J2" s="58" t="s">
        <v>133</v>
      </c>
      <c r="K2" s="58" t="s">
        <v>202</v>
      </c>
      <c r="L2" s="58" t="s">
        <v>134</v>
      </c>
      <c r="M2" s="58" t="s">
        <v>135</v>
      </c>
      <c r="N2" s="58" t="s">
        <v>136</v>
      </c>
      <c r="O2" s="778" t="s">
        <v>137</v>
      </c>
    </row>
    <row r="3" spans="1:15" ht="27" customHeight="1">
      <c r="A3" s="730" t="s">
        <v>138</v>
      </c>
      <c r="B3" s="780"/>
      <c r="C3" s="59">
        <v>9099</v>
      </c>
      <c r="D3" s="60">
        <v>91</v>
      </c>
      <c r="E3" s="60">
        <v>9166</v>
      </c>
      <c r="F3" s="60">
        <v>92</v>
      </c>
      <c r="G3" s="60">
        <v>93</v>
      </c>
      <c r="H3" s="60">
        <v>94</v>
      </c>
      <c r="I3" s="60">
        <v>9499</v>
      </c>
      <c r="J3" s="60">
        <v>95</v>
      </c>
      <c r="K3" s="60">
        <v>96</v>
      </c>
      <c r="L3" s="60">
        <v>97</v>
      </c>
      <c r="M3" s="60">
        <v>98</v>
      </c>
      <c r="N3" s="61">
        <v>99</v>
      </c>
      <c r="O3" s="779"/>
    </row>
    <row r="4" spans="1:15" ht="20.25" customHeight="1">
      <c r="A4" s="781" t="s">
        <v>139</v>
      </c>
      <c r="B4" s="48" t="s">
        <v>140</v>
      </c>
      <c r="C4" s="49">
        <v>30300</v>
      </c>
      <c r="D4" s="49">
        <v>6200</v>
      </c>
      <c r="E4" s="49">
        <v>9700</v>
      </c>
      <c r="F4" s="49">
        <v>25600</v>
      </c>
      <c r="G4" s="49">
        <v>5800</v>
      </c>
      <c r="H4" s="49">
        <v>200</v>
      </c>
      <c r="I4" s="49"/>
      <c r="J4" s="49">
        <v>1200</v>
      </c>
      <c r="K4" s="49">
        <v>1700</v>
      </c>
      <c r="L4" s="49">
        <v>5000</v>
      </c>
      <c r="M4" s="49">
        <v>450</v>
      </c>
      <c r="N4" s="49">
        <v>500</v>
      </c>
      <c r="O4" s="49">
        <f aca="true" t="shared" si="0" ref="O4:O11">SUM(C4:N4)</f>
        <v>86650</v>
      </c>
    </row>
    <row r="5" spans="1:15" ht="20.25" customHeight="1">
      <c r="A5" s="782"/>
      <c r="B5" s="48" t="s">
        <v>141</v>
      </c>
      <c r="C5" s="49">
        <v>1000</v>
      </c>
      <c r="D5" s="49">
        <v>1000</v>
      </c>
      <c r="E5" s="49">
        <v>2000</v>
      </c>
      <c r="F5" s="49">
        <v>2000</v>
      </c>
      <c r="G5" s="49">
        <v>1500</v>
      </c>
      <c r="H5" s="49">
        <v>100</v>
      </c>
      <c r="I5" s="49">
        <v>1666.2</v>
      </c>
      <c r="J5" s="49">
        <v>1000</v>
      </c>
      <c r="K5" s="49">
        <v>300</v>
      </c>
      <c r="L5" s="49">
        <v>1100</v>
      </c>
      <c r="M5" s="49">
        <v>1700</v>
      </c>
      <c r="N5" s="49">
        <v>200</v>
      </c>
      <c r="O5" s="49">
        <f t="shared" si="0"/>
        <v>13566.2</v>
      </c>
    </row>
    <row r="6" spans="1:15" ht="20.25" customHeight="1">
      <c r="A6" s="782"/>
      <c r="B6" s="48" t="s">
        <v>142</v>
      </c>
      <c r="C6" s="49">
        <v>100</v>
      </c>
      <c r="D6" s="49">
        <v>100</v>
      </c>
      <c r="E6" s="49">
        <v>30</v>
      </c>
      <c r="F6" s="49">
        <v>120</v>
      </c>
      <c r="G6" s="49">
        <v>150</v>
      </c>
      <c r="H6" s="49">
        <v>50</v>
      </c>
      <c r="I6" s="49"/>
      <c r="J6" s="49">
        <v>100</v>
      </c>
      <c r="K6" s="49">
        <v>20</v>
      </c>
      <c r="L6" s="49">
        <v>150</v>
      </c>
      <c r="M6" s="49"/>
      <c r="N6" s="49"/>
      <c r="O6" s="49">
        <f t="shared" si="0"/>
        <v>820</v>
      </c>
    </row>
    <row r="7" spans="1:15" ht="20.25" customHeight="1">
      <c r="A7" s="782"/>
      <c r="B7" s="48" t="s">
        <v>143</v>
      </c>
      <c r="C7" s="49">
        <v>440</v>
      </c>
      <c r="D7" s="49">
        <v>700</v>
      </c>
      <c r="E7" s="49">
        <v>1600</v>
      </c>
      <c r="F7" s="49">
        <v>1400</v>
      </c>
      <c r="G7" s="49">
        <v>1100</v>
      </c>
      <c r="H7" s="49">
        <v>160</v>
      </c>
      <c r="I7" s="49">
        <v>258.5</v>
      </c>
      <c r="J7" s="49">
        <v>1100</v>
      </c>
      <c r="K7" s="49">
        <v>140</v>
      </c>
      <c r="L7" s="49">
        <v>1300</v>
      </c>
      <c r="M7" s="49"/>
      <c r="N7" s="49">
        <v>590</v>
      </c>
      <c r="O7" s="49">
        <f t="shared" si="0"/>
        <v>8788.5</v>
      </c>
    </row>
    <row r="8" spans="1:15" ht="20.25" customHeight="1">
      <c r="A8" s="782"/>
      <c r="B8" s="48" t="s">
        <v>144</v>
      </c>
      <c r="C8" s="49">
        <v>900</v>
      </c>
      <c r="D8" s="49">
        <v>60</v>
      </c>
      <c r="E8" s="49">
        <v>200</v>
      </c>
      <c r="F8" s="49">
        <v>500</v>
      </c>
      <c r="G8" s="49">
        <v>100</v>
      </c>
      <c r="H8" s="49">
        <v>10</v>
      </c>
      <c r="I8" s="49"/>
      <c r="J8" s="49">
        <v>50</v>
      </c>
      <c r="K8" s="49">
        <v>80</v>
      </c>
      <c r="L8" s="49">
        <v>50</v>
      </c>
      <c r="M8" s="49"/>
      <c r="N8" s="49"/>
      <c r="O8" s="49">
        <f t="shared" si="0"/>
        <v>1950</v>
      </c>
    </row>
    <row r="9" spans="1:15" ht="20.25" customHeight="1">
      <c r="A9" s="782"/>
      <c r="B9" s="48" t="s">
        <v>145</v>
      </c>
      <c r="C9" s="49">
        <v>455</v>
      </c>
      <c r="D9" s="49">
        <v>377</v>
      </c>
      <c r="E9" s="49">
        <v>1110</v>
      </c>
      <c r="F9" s="49">
        <v>980</v>
      </c>
      <c r="G9" s="49">
        <v>620</v>
      </c>
      <c r="H9" s="49">
        <v>50</v>
      </c>
      <c r="I9" s="49">
        <v>861.9</v>
      </c>
      <c r="J9" s="49">
        <v>2170</v>
      </c>
      <c r="K9" s="49">
        <v>320</v>
      </c>
      <c r="L9" s="49">
        <v>285</v>
      </c>
      <c r="M9" s="49">
        <v>1910</v>
      </c>
      <c r="N9" s="49">
        <v>120</v>
      </c>
      <c r="O9" s="50">
        <f t="shared" si="0"/>
        <v>9258.9</v>
      </c>
    </row>
    <row r="10" spans="1:15" ht="20.25" customHeight="1">
      <c r="A10" s="782"/>
      <c r="B10" s="48" t="s">
        <v>146</v>
      </c>
      <c r="C10" s="49">
        <v>140</v>
      </c>
      <c r="D10" s="49">
        <v>565</v>
      </c>
      <c r="E10" s="49">
        <v>1960</v>
      </c>
      <c r="F10" s="49">
        <v>3295</v>
      </c>
      <c r="G10" s="49">
        <v>1660</v>
      </c>
      <c r="H10" s="49">
        <v>15</v>
      </c>
      <c r="I10" s="49"/>
      <c r="J10" s="49">
        <v>570</v>
      </c>
      <c r="K10" s="49">
        <v>405</v>
      </c>
      <c r="L10" s="49">
        <v>695</v>
      </c>
      <c r="M10" s="49">
        <v>100</v>
      </c>
      <c r="N10" s="49">
        <v>250</v>
      </c>
      <c r="O10" s="50">
        <f t="shared" si="0"/>
        <v>9655</v>
      </c>
    </row>
    <row r="11" spans="1:15" ht="20.25" customHeight="1" thickBot="1">
      <c r="A11" s="782"/>
      <c r="B11" s="48" t="s">
        <v>147</v>
      </c>
      <c r="C11" s="49">
        <v>160</v>
      </c>
      <c r="D11" s="49">
        <v>50</v>
      </c>
      <c r="E11" s="49">
        <v>120</v>
      </c>
      <c r="F11" s="49">
        <v>275</v>
      </c>
      <c r="G11" s="49">
        <v>185</v>
      </c>
      <c r="H11" s="49">
        <v>50</v>
      </c>
      <c r="I11" s="49"/>
      <c r="J11" s="49">
        <v>160</v>
      </c>
      <c r="K11" s="49">
        <v>145</v>
      </c>
      <c r="L11" s="49">
        <v>370</v>
      </c>
      <c r="M11" s="49"/>
      <c r="N11" s="49"/>
      <c r="O11" s="50">
        <f t="shared" si="0"/>
        <v>1515</v>
      </c>
    </row>
    <row r="12" spans="1:15" ht="36" customHeight="1" thickTop="1">
      <c r="A12" s="782"/>
      <c r="B12" s="51" t="s">
        <v>14</v>
      </c>
      <c r="C12" s="52">
        <f aca="true" t="shared" si="1" ref="C12:O12">SUM(C4:C11)</f>
        <v>33495</v>
      </c>
      <c r="D12" s="52">
        <f t="shared" si="1"/>
        <v>9052</v>
      </c>
      <c r="E12" s="52">
        <f t="shared" si="1"/>
        <v>16720</v>
      </c>
      <c r="F12" s="52">
        <f t="shared" si="1"/>
        <v>34170</v>
      </c>
      <c r="G12" s="52">
        <f t="shared" si="1"/>
        <v>11115</v>
      </c>
      <c r="H12" s="52">
        <f t="shared" si="1"/>
        <v>635</v>
      </c>
      <c r="I12" s="52">
        <f t="shared" si="1"/>
        <v>2786.6</v>
      </c>
      <c r="J12" s="52">
        <f t="shared" si="1"/>
        <v>6350</v>
      </c>
      <c r="K12" s="52">
        <f t="shared" si="1"/>
        <v>3110</v>
      </c>
      <c r="L12" s="52">
        <f t="shared" si="1"/>
        <v>8950</v>
      </c>
      <c r="M12" s="52">
        <f t="shared" si="1"/>
        <v>4160</v>
      </c>
      <c r="N12" s="52">
        <f t="shared" si="1"/>
        <v>1660</v>
      </c>
      <c r="O12" s="53">
        <f t="shared" si="1"/>
        <v>132203.59999999998</v>
      </c>
    </row>
    <row r="13" spans="1:15" ht="20.25" customHeight="1">
      <c r="A13" s="783" t="s">
        <v>148</v>
      </c>
      <c r="B13" s="48" t="s">
        <v>149</v>
      </c>
      <c r="C13" s="49">
        <v>180</v>
      </c>
      <c r="D13" s="49">
        <v>4900</v>
      </c>
      <c r="E13" s="49">
        <v>16000</v>
      </c>
      <c r="F13" s="49">
        <v>13000</v>
      </c>
      <c r="G13" s="49">
        <v>7800</v>
      </c>
      <c r="H13" s="49"/>
      <c r="I13" s="49"/>
      <c r="J13" s="49"/>
      <c r="K13" s="49"/>
      <c r="L13" s="49">
        <v>55</v>
      </c>
      <c r="M13" s="49"/>
      <c r="N13" s="49"/>
      <c r="O13" s="49">
        <f aca="true" t="shared" si="2" ref="O13:O18">SUM(C13:N13)</f>
        <v>41935</v>
      </c>
    </row>
    <row r="14" spans="1:15" ht="20.25" customHeight="1">
      <c r="A14" s="784"/>
      <c r="B14" s="48" t="s">
        <v>150</v>
      </c>
      <c r="C14" s="49">
        <v>2600</v>
      </c>
      <c r="D14" s="49">
        <v>2800</v>
      </c>
      <c r="E14" s="49">
        <v>36000</v>
      </c>
      <c r="F14" s="49">
        <v>11000</v>
      </c>
      <c r="G14" s="49">
        <v>900</v>
      </c>
      <c r="H14" s="49">
        <v>440</v>
      </c>
      <c r="I14" s="49">
        <v>618.2</v>
      </c>
      <c r="J14" s="49">
        <v>11000</v>
      </c>
      <c r="K14" s="49">
        <v>1600</v>
      </c>
      <c r="L14" s="49">
        <v>19500</v>
      </c>
      <c r="M14" s="49">
        <v>37</v>
      </c>
      <c r="N14" s="49">
        <v>379</v>
      </c>
      <c r="O14" s="49">
        <f t="shared" si="2"/>
        <v>86874.2</v>
      </c>
    </row>
    <row r="15" spans="1:15" ht="20.25" customHeight="1">
      <c r="A15" s="784"/>
      <c r="B15" s="48" t="s">
        <v>151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>
        <v>900</v>
      </c>
      <c r="O15" s="49">
        <f t="shared" si="2"/>
        <v>900</v>
      </c>
    </row>
    <row r="16" spans="1:15" ht="20.25" customHeight="1">
      <c r="A16" s="784"/>
      <c r="B16" s="48" t="s">
        <v>152</v>
      </c>
      <c r="C16" s="49">
        <v>10</v>
      </c>
      <c r="D16" s="49">
        <v>1</v>
      </c>
      <c r="E16" s="49"/>
      <c r="F16" s="49">
        <v>10</v>
      </c>
      <c r="G16" s="49">
        <v>10</v>
      </c>
      <c r="H16" s="49">
        <v>1</v>
      </c>
      <c r="I16" s="49"/>
      <c r="J16" s="49">
        <v>10</v>
      </c>
      <c r="K16" s="49"/>
      <c r="L16" s="49">
        <v>10</v>
      </c>
      <c r="M16" s="49"/>
      <c r="N16" s="49"/>
      <c r="O16" s="49">
        <f t="shared" si="2"/>
        <v>52</v>
      </c>
    </row>
    <row r="17" spans="1:15" ht="20.25" customHeight="1">
      <c r="A17" s="784"/>
      <c r="B17" s="48" t="s">
        <v>153</v>
      </c>
      <c r="C17" s="49">
        <v>300</v>
      </c>
      <c r="D17" s="49">
        <v>62</v>
      </c>
      <c r="E17" s="49">
        <v>400</v>
      </c>
      <c r="F17" s="49">
        <v>500</v>
      </c>
      <c r="G17" s="49">
        <v>170</v>
      </c>
      <c r="H17" s="49">
        <v>62</v>
      </c>
      <c r="I17" s="49"/>
      <c r="J17" s="49">
        <v>550</v>
      </c>
      <c r="K17" s="49">
        <v>310</v>
      </c>
      <c r="L17" s="49">
        <v>120</v>
      </c>
      <c r="M17" s="49">
        <v>1</v>
      </c>
      <c r="N17" s="49">
        <v>7</v>
      </c>
      <c r="O17" s="49">
        <f t="shared" si="2"/>
        <v>2482</v>
      </c>
    </row>
    <row r="18" spans="1:15" ht="20.25" customHeight="1" thickBot="1">
      <c r="A18" s="784"/>
      <c r="B18" s="48" t="s">
        <v>154</v>
      </c>
      <c r="C18" s="49">
        <v>50</v>
      </c>
      <c r="D18" s="49">
        <v>1000</v>
      </c>
      <c r="E18" s="49">
        <v>1000</v>
      </c>
      <c r="F18" s="49">
        <v>14000</v>
      </c>
      <c r="G18" s="49">
        <v>1300</v>
      </c>
      <c r="H18" s="49"/>
      <c r="I18" s="49"/>
      <c r="J18" s="49">
        <v>30</v>
      </c>
      <c r="K18" s="49">
        <v>10</v>
      </c>
      <c r="L18" s="49">
        <v>50</v>
      </c>
      <c r="M18" s="49"/>
      <c r="N18" s="49"/>
      <c r="O18" s="49">
        <f t="shared" si="2"/>
        <v>17440</v>
      </c>
    </row>
    <row r="19" spans="1:15" ht="35.25" customHeight="1" thickBot="1" thickTop="1">
      <c r="A19" s="785"/>
      <c r="B19" s="54" t="s">
        <v>14</v>
      </c>
      <c r="C19" s="55">
        <f aca="true" t="shared" si="3" ref="C19:O19">SUM(C13:C18)</f>
        <v>3140</v>
      </c>
      <c r="D19" s="55">
        <f t="shared" si="3"/>
        <v>8763</v>
      </c>
      <c r="E19" s="55">
        <f t="shared" si="3"/>
        <v>53400</v>
      </c>
      <c r="F19" s="55">
        <f t="shared" si="3"/>
        <v>38510</v>
      </c>
      <c r="G19" s="55">
        <f t="shared" si="3"/>
        <v>10180</v>
      </c>
      <c r="H19" s="55">
        <f t="shared" si="3"/>
        <v>503</v>
      </c>
      <c r="I19" s="55">
        <f t="shared" si="3"/>
        <v>618.2</v>
      </c>
      <c r="J19" s="55">
        <f t="shared" si="3"/>
        <v>11590</v>
      </c>
      <c r="K19" s="55">
        <f t="shared" si="3"/>
        <v>1920</v>
      </c>
      <c r="L19" s="55">
        <f t="shared" si="3"/>
        <v>19735</v>
      </c>
      <c r="M19" s="55">
        <f t="shared" si="3"/>
        <v>38</v>
      </c>
      <c r="N19" s="55">
        <f t="shared" si="3"/>
        <v>1286</v>
      </c>
      <c r="O19" s="56">
        <f t="shared" si="3"/>
        <v>149683.2</v>
      </c>
    </row>
    <row r="20" spans="1:15" ht="48" customHeight="1">
      <c r="A20" s="775" t="s">
        <v>155</v>
      </c>
      <c r="B20" s="776"/>
      <c r="C20" s="18">
        <f aca="true" t="shared" si="4" ref="C20:O20">C19-C12</f>
        <v>-30355</v>
      </c>
      <c r="D20" s="18">
        <f t="shared" si="4"/>
        <v>-289</v>
      </c>
      <c r="E20" s="18">
        <f t="shared" si="4"/>
        <v>36680</v>
      </c>
      <c r="F20" s="18">
        <f t="shared" si="4"/>
        <v>4340</v>
      </c>
      <c r="G20" s="18">
        <f t="shared" si="4"/>
        <v>-935</v>
      </c>
      <c r="H20" s="18">
        <f t="shared" si="4"/>
        <v>-132</v>
      </c>
      <c r="I20" s="18">
        <f t="shared" si="4"/>
        <v>-2168.3999999999996</v>
      </c>
      <c r="J20" s="18">
        <f t="shared" si="4"/>
        <v>5240</v>
      </c>
      <c r="K20" s="18">
        <f t="shared" si="4"/>
        <v>-1190</v>
      </c>
      <c r="L20" s="18">
        <f t="shared" si="4"/>
        <v>10785</v>
      </c>
      <c r="M20" s="18">
        <f t="shared" si="4"/>
        <v>-4122</v>
      </c>
      <c r="N20" s="18">
        <f t="shared" si="4"/>
        <v>-374</v>
      </c>
      <c r="O20" s="18">
        <f t="shared" si="4"/>
        <v>17479.600000000035</v>
      </c>
    </row>
  </sheetData>
  <sheetProtection/>
  <mergeCells count="7">
    <mergeCell ref="A20:B20"/>
    <mergeCell ref="A1:N1"/>
    <mergeCell ref="A2:B2"/>
    <mergeCell ref="O2:O3"/>
    <mergeCell ref="A3:B3"/>
    <mergeCell ref="A4:A12"/>
    <mergeCell ref="A13:A19"/>
  </mergeCells>
  <printOptions verticalCentered="1"/>
  <pageMargins left="0.5118110236220472" right="0.5118110236220472" top="0.3937007874015748" bottom="0.1968503937007874" header="0.31496062992125984" footer="0.31496062992125984"/>
  <pageSetup fitToHeight="1" fitToWidth="1" horizontalDpi="600" verticalDpi="600" orientation="landscape" paperSize="9" scale="74" r:id="rId1"/>
  <headerFooter>
    <oddFooter>&amp;L&amp;"Arial Unicode MS,Obyčejné"&amp;9Rozpočet na rok 2019&amp;R&amp;"Arial Unicode MS,Obyčejné"&amp;9&amp;D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M31"/>
  <sheetViews>
    <sheetView zoomScale="89" zoomScaleNormal="89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0" sqref="O20"/>
    </sheetView>
  </sheetViews>
  <sheetFormatPr defaultColWidth="9.00390625" defaultRowHeight="12.75"/>
  <cols>
    <col min="1" max="1" width="6.625" style="389" customWidth="1"/>
    <col min="2" max="2" width="37.25390625" style="389" customWidth="1"/>
    <col min="3" max="11" width="14.00390625" style="389" customWidth="1"/>
    <col min="12" max="16384" width="9.125" style="389" customWidth="1"/>
  </cols>
  <sheetData>
    <row r="1" spans="1:11" ht="73.5" customHeight="1">
      <c r="A1" s="787" t="s">
        <v>265</v>
      </c>
      <c r="B1" s="788"/>
      <c r="C1" s="788"/>
      <c r="D1" s="788"/>
      <c r="E1" s="788"/>
      <c r="F1" s="788"/>
      <c r="G1" s="788"/>
      <c r="H1" s="788"/>
      <c r="I1" s="788"/>
      <c r="J1" s="788"/>
      <c r="K1" s="46" t="s">
        <v>278</v>
      </c>
    </row>
    <row r="2" spans="1:11" ht="39.75" customHeight="1">
      <c r="A2" s="789" t="s">
        <v>157</v>
      </c>
      <c r="B2" s="790"/>
      <c r="C2" s="397" t="s">
        <v>158</v>
      </c>
      <c r="D2" s="62" t="s">
        <v>159</v>
      </c>
      <c r="E2" s="62" t="s">
        <v>160</v>
      </c>
      <c r="F2" s="62" t="s">
        <v>192</v>
      </c>
      <c r="G2" s="62" t="s">
        <v>161</v>
      </c>
      <c r="H2" s="62" t="s">
        <v>162</v>
      </c>
      <c r="I2" s="62" t="s">
        <v>163</v>
      </c>
      <c r="J2" s="62" t="s">
        <v>164</v>
      </c>
      <c r="K2" s="789" t="s">
        <v>137</v>
      </c>
    </row>
    <row r="3" spans="1:11" ht="26.25" customHeight="1">
      <c r="A3" s="789" t="s">
        <v>138</v>
      </c>
      <c r="B3" s="790"/>
      <c r="C3" s="397">
        <v>9013</v>
      </c>
      <c r="D3" s="62">
        <v>9026</v>
      </c>
      <c r="E3" s="62">
        <v>9017</v>
      </c>
      <c r="F3" s="62">
        <v>9024</v>
      </c>
      <c r="G3" s="62">
        <v>9010</v>
      </c>
      <c r="H3" s="62">
        <v>9043</v>
      </c>
      <c r="I3" s="62">
        <v>9008</v>
      </c>
      <c r="J3" s="398">
        <v>9009</v>
      </c>
      <c r="K3" s="791"/>
    </row>
    <row r="4" spans="1:11" ht="21" customHeight="1">
      <c r="A4" s="792" t="s">
        <v>139</v>
      </c>
      <c r="B4" s="399" t="s">
        <v>140</v>
      </c>
      <c r="C4" s="2">
        <v>11500</v>
      </c>
      <c r="D4" s="2"/>
      <c r="E4" s="2"/>
      <c r="F4" s="2"/>
      <c r="G4" s="2"/>
      <c r="H4" s="2"/>
      <c r="I4" s="2"/>
      <c r="J4" s="2"/>
      <c r="K4" s="400">
        <f aca="true" t="shared" si="0" ref="K4:K18">SUM(C4:J4)</f>
        <v>11500</v>
      </c>
    </row>
    <row r="5" spans="1:11" ht="21" customHeight="1">
      <c r="A5" s="793"/>
      <c r="B5" s="403" t="s">
        <v>141</v>
      </c>
      <c r="C5" s="404">
        <v>3000</v>
      </c>
      <c r="D5" s="404"/>
      <c r="E5" s="404"/>
      <c r="F5" s="404"/>
      <c r="G5" s="404"/>
      <c r="H5" s="404"/>
      <c r="I5" s="404"/>
      <c r="J5" s="404"/>
      <c r="K5" s="404">
        <f t="shared" si="0"/>
        <v>3000</v>
      </c>
    </row>
    <row r="6" spans="1:11" ht="21" customHeight="1">
      <c r="A6" s="793"/>
      <c r="B6" s="403" t="s">
        <v>165</v>
      </c>
      <c r="C6" s="404">
        <v>1100</v>
      </c>
      <c r="D6" s="404"/>
      <c r="E6" s="404"/>
      <c r="F6" s="404"/>
      <c r="G6" s="404"/>
      <c r="H6" s="404"/>
      <c r="I6" s="404"/>
      <c r="J6" s="404"/>
      <c r="K6" s="404">
        <f t="shared" si="0"/>
        <v>1100</v>
      </c>
    </row>
    <row r="7" spans="1:11" ht="21" customHeight="1">
      <c r="A7" s="793"/>
      <c r="B7" s="403" t="s">
        <v>142</v>
      </c>
      <c r="C7" s="404">
        <v>2000</v>
      </c>
      <c r="D7" s="404"/>
      <c r="E7" s="404"/>
      <c r="F7" s="404"/>
      <c r="G7" s="404"/>
      <c r="H7" s="404">
        <v>400</v>
      </c>
      <c r="I7" s="404"/>
      <c r="J7" s="404"/>
      <c r="K7" s="404">
        <f t="shared" si="0"/>
        <v>2400</v>
      </c>
    </row>
    <row r="8" spans="1:11" ht="21" customHeight="1">
      <c r="A8" s="793"/>
      <c r="B8" s="403" t="s">
        <v>143</v>
      </c>
      <c r="C8" s="404">
        <v>200</v>
      </c>
      <c r="D8" s="404"/>
      <c r="E8" s="404"/>
      <c r="F8" s="404"/>
      <c r="G8" s="404"/>
      <c r="H8" s="404"/>
      <c r="I8" s="404"/>
      <c r="J8" s="404"/>
      <c r="K8" s="404">
        <f t="shared" si="0"/>
        <v>200</v>
      </c>
    </row>
    <row r="9" spans="1:11" ht="21" customHeight="1">
      <c r="A9" s="793"/>
      <c r="B9" s="403" t="s">
        <v>144</v>
      </c>
      <c r="C9" s="404">
        <v>200</v>
      </c>
      <c r="D9" s="404"/>
      <c r="E9" s="404"/>
      <c r="F9" s="404"/>
      <c r="G9" s="404"/>
      <c r="H9" s="404"/>
      <c r="I9" s="404"/>
      <c r="J9" s="404"/>
      <c r="K9" s="404">
        <f t="shared" si="0"/>
        <v>200</v>
      </c>
    </row>
    <row r="10" spans="1:11" ht="0.75" customHeight="1">
      <c r="A10" s="793"/>
      <c r="B10" s="403"/>
      <c r="C10" s="404"/>
      <c r="D10" s="404"/>
      <c r="E10" s="404"/>
      <c r="F10" s="404"/>
      <c r="G10" s="404"/>
      <c r="H10" s="404"/>
      <c r="I10" s="404"/>
      <c r="J10" s="404"/>
      <c r="K10" s="404"/>
    </row>
    <row r="11" spans="1:11" ht="21" customHeight="1">
      <c r="A11" s="793"/>
      <c r="B11" s="403" t="s">
        <v>145</v>
      </c>
      <c r="C11" s="404">
        <v>5000</v>
      </c>
      <c r="D11" s="404"/>
      <c r="E11" s="404">
        <v>5000</v>
      </c>
      <c r="F11" s="404">
        <v>5.7</v>
      </c>
      <c r="G11" s="404"/>
      <c r="H11" s="404">
        <v>200</v>
      </c>
      <c r="I11" s="404"/>
      <c r="J11" s="404">
        <v>130</v>
      </c>
      <c r="K11" s="405">
        <f t="shared" si="0"/>
        <v>10335.7</v>
      </c>
    </row>
    <row r="12" spans="1:11" ht="21" customHeight="1">
      <c r="A12" s="793"/>
      <c r="B12" s="403" t="s">
        <v>166</v>
      </c>
      <c r="C12" s="404">
        <v>22000</v>
      </c>
      <c r="D12" s="404"/>
      <c r="E12" s="404"/>
      <c r="F12" s="404"/>
      <c r="G12" s="404"/>
      <c r="H12" s="404"/>
      <c r="I12" s="404"/>
      <c r="J12" s="404"/>
      <c r="K12" s="405">
        <f t="shared" si="0"/>
        <v>22000</v>
      </c>
    </row>
    <row r="13" spans="1:13" ht="21" customHeight="1">
      <c r="A13" s="793"/>
      <c r="B13" s="403" t="s">
        <v>146</v>
      </c>
      <c r="C13" s="404">
        <v>310</v>
      </c>
      <c r="D13" s="404">
        <v>22780</v>
      </c>
      <c r="E13" s="404"/>
      <c r="F13" s="404"/>
      <c r="G13" s="404"/>
      <c r="H13" s="404">
        <v>300</v>
      </c>
      <c r="I13" s="404"/>
      <c r="J13" s="404">
        <v>100</v>
      </c>
      <c r="K13" s="405">
        <f t="shared" si="0"/>
        <v>23490</v>
      </c>
      <c r="M13" s="390"/>
    </row>
    <row r="14" spans="1:11" ht="21" customHeight="1">
      <c r="A14" s="793"/>
      <c r="B14" s="403" t="s">
        <v>147</v>
      </c>
      <c r="C14" s="405">
        <v>100</v>
      </c>
      <c r="D14" s="405"/>
      <c r="E14" s="405"/>
      <c r="F14" s="405"/>
      <c r="G14" s="405"/>
      <c r="H14" s="405"/>
      <c r="I14" s="404"/>
      <c r="J14" s="405"/>
      <c r="K14" s="405">
        <f t="shared" si="0"/>
        <v>100</v>
      </c>
    </row>
    <row r="15" spans="1:11" ht="21" customHeight="1" hidden="1">
      <c r="A15" s="793"/>
      <c r="B15" s="403" t="s">
        <v>167</v>
      </c>
      <c r="C15" s="405"/>
      <c r="D15" s="405"/>
      <c r="E15" s="405"/>
      <c r="F15" s="405"/>
      <c r="G15" s="405"/>
      <c r="H15" s="405"/>
      <c r="I15" s="404"/>
      <c r="J15" s="405"/>
      <c r="K15" s="405">
        <f t="shared" si="0"/>
        <v>0</v>
      </c>
    </row>
    <row r="16" spans="1:11" ht="21" customHeight="1">
      <c r="A16" s="793"/>
      <c r="B16" s="403" t="s">
        <v>168</v>
      </c>
      <c r="C16" s="405"/>
      <c r="D16" s="405"/>
      <c r="E16" s="405"/>
      <c r="F16" s="405"/>
      <c r="G16" s="405"/>
      <c r="H16" s="405">
        <v>2000</v>
      </c>
      <c r="I16" s="404"/>
      <c r="J16" s="405"/>
      <c r="K16" s="405">
        <f t="shared" si="0"/>
        <v>2000</v>
      </c>
    </row>
    <row r="17" spans="1:11" ht="21" customHeight="1">
      <c r="A17" s="793"/>
      <c r="B17" s="406" t="s">
        <v>169</v>
      </c>
      <c r="C17" s="405">
        <v>119800</v>
      </c>
      <c r="D17" s="405"/>
      <c r="E17" s="405"/>
      <c r="F17" s="405"/>
      <c r="G17" s="405"/>
      <c r="H17" s="405"/>
      <c r="I17" s="404"/>
      <c r="J17" s="405"/>
      <c r="K17" s="405">
        <f t="shared" si="0"/>
        <v>119800</v>
      </c>
    </row>
    <row r="18" spans="1:11" ht="21" customHeight="1" thickBot="1">
      <c r="A18" s="793"/>
      <c r="B18" s="366" t="s">
        <v>170</v>
      </c>
      <c r="C18" s="401">
        <v>30800</v>
      </c>
      <c r="D18" s="401"/>
      <c r="E18" s="401"/>
      <c r="F18" s="401"/>
      <c r="G18" s="401"/>
      <c r="H18" s="401"/>
      <c r="I18" s="4"/>
      <c r="J18" s="401"/>
      <c r="K18" s="402">
        <f t="shared" si="0"/>
        <v>30800</v>
      </c>
    </row>
    <row r="19" spans="1:11" ht="29.25" customHeight="1" thickTop="1">
      <c r="A19" s="794"/>
      <c r="B19" s="391" t="s">
        <v>14</v>
      </c>
      <c r="C19" s="392">
        <f>SUM(C4:C18)</f>
        <v>196010</v>
      </c>
      <c r="D19" s="392">
        <f>SUM(D4:D18)</f>
        <v>22780</v>
      </c>
      <c r="E19" s="392">
        <f>SUM(E4:E18)</f>
        <v>5000</v>
      </c>
      <c r="F19" s="392">
        <f>SUM(F4:F18)</f>
        <v>5.7</v>
      </c>
      <c r="G19" s="392">
        <f>SUM(G4:G18)</f>
        <v>0</v>
      </c>
      <c r="H19" s="392">
        <f>SUM(H4:H16)</f>
        <v>2900</v>
      </c>
      <c r="I19" s="392">
        <f>SUM(I4:I16)</f>
        <v>0</v>
      </c>
      <c r="J19" s="392">
        <f>SUM(J4:J16)</f>
        <v>230</v>
      </c>
      <c r="K19" s="393">
        <f>SUM(K4:K18)</f>
        <v>226925.7</v>
      </c>
    </row>
    <row r="20" spans="1:11" ht="21" customHeight="1">
      <c r="A20" s="795" t="s">
        <v>148</v>
      </c>
      <c r="B20" s="407" t="s">
        <v>149</v>
      </c>
      <c r="C20" s="4"/>
      <c r="D20" s="4"/>
      <c r="E20" s="4"/>
      <c r="F20" s="4"/>
      <c r="G20" s="4"/>
      <c r="H20" s="4">
        <v>4000</v>
      </c>
      <c r="I20" s="4"/>
      <c r="J20" s="4"/>
      <c r="K20" s="357">
        <f aca="true" t="shared" si="1" ref="K20:K29">SUM(C20:J20)</f>
        <v>4000</v>
      </c>
    </row>
    <row r="21" spans="1:11" ht="21" customHeight="1">
      <c r="A21" s="796"/>
      <c r="B21" s="403" t="s">
        <v>150</v>
      </c>
      <c r="C21" s="404">
        <v>8700</v>
      </c>
      <c r="D21" s="404"/>
      <c r="E21" s="404"/>
      <c r="F21" s="404"/>
      <c r="G21" s="404">
        <v>20</v>
      </c>
      <c r="H21" s="404"/>
      <c r="I21" s="404"/>
      <c r="J21" s="404"/>
      <c r="K21" s="404">
        <f t="shared" si="1"/>
        <v>8720</v>
      </c>
    </row>
    <row r="22" spans="1:11" ht="21" customHeight="1">
      <c r="A22" s="796"/>
      <c r="B22" s="403" t="s">
        <v>151</v>
      </c>
      <c r="C22" s="404">
        <v>1900</v>
      </c>
      <c r="D22" s="404"/>
      <c r="E22" s="404"/>
      <c r="F22" s="404"/>
      <c r="G22" s="404"/>
      <c r="H22" s="404"/>
      <c r="I22" s="404"/>
      <c r="J22" s="404"/>
      <c r="K22" s="404">
        <f t="shared" si="1"/>
        <v>1900</v>
      </c>
    </row>
    <row r="23" spans="1:11" ht="21" customHeight="1">
      <c r="A23" s="796"/>
      <c r="B23" s="403" t="s">
        <v>152</v>
      </c>
      <c r="C23" s="404"/>
      <c r="D23" s="404"/>
      <c r="E23" s="404"/>
      <c r="F23" s="404"/>
      <c r="G23" s="404"/>
      <c r="H23" s="404"/>
      <c r="I23" s="404"/>
      <c r="J23" s="404">
        <v>500</v>
      </c>
      <c r="K23" s="404">
        <f t="shared" si="1"/>
        <v>500</v>
      </c>
    </row>
    <row r="24" spans="1:11" ht="21" customHeight="1">
      <c r="A24" s="796"/>
      <c r="B24" s="403" t="s">
        <v>153</v>
      </c>
      <c r="C24" s="404">
        <v>4200</v>
      </c>
      <c r="D24" s="404"/>
      <c r="E24" s="404"/>
      <c r="F24" s="404">
        <v>5.2</v>
      </c>
      <c r="G24" s="404"/>
      <c r="H24" s="404"/>
      <c r="I24" s="404">
        <v>10</v>
      </c>
      <c r="J24" s="404"/>
      <c r="K24" s="404">
        <f t="shared" si="1"/>
        <v>4215.2</v>
      </c>
    </row>
    <row r="25" spans="1:11" ht="21" customHeight="1">
      <c r="A25" s="796"/>
      <c r="B25" s="403" t="s">
        <v>171</v>
      </c>
      <c r="C25" s="404"/>
      <c r="D25" s="404"/>
      <c r="E25" s="404"/>
      <c r="F25" s="404"/>
      <c r="G25" s="404"/>
      <c r="H25" s="404">
        <v>112000</v>
      </c>
      <c r="I25" s="404"/>
      <c r="J25" s="404"/>
      <c r="K25" s="404">
        <f t="shared" si="1"/>
        <v>112000</v>
      </c>
    </row>
    <row r="26" spans="1:11" ht="21" customHeight="1">
      <c r="A26" s="796"/>
      <c r="B26" s="403" t="s">
        <v>172</v>
      </c>
      <c r="C26" s="404"/>
      <c r="D26" s="404"/>
      <c r="E26" s="404"/>
      <c r="F26" s="404"/>
      <c r="G26" s="404"/>
      <c r="H26" s="404">
        <v>38000</v>
      </c>
      <c r="I26" s="404"/>
      <c r="J26" s="404"/>
      <c r="K26" s="404">
        <f>SUM(C26:J26)</f>
        <v>38000</v>
      </c>
    </row>
    <row r="27" spans="1:11" ht="21" customHeight="1">
      <c r="A27" s="796"/>
      <c r="B27" s="403" t="s">
        <v>154</v>
      </c>
      <c r="C27" s="404">
        <v>50</v>
      </c>
      <c r="D27" s="404"/>
      <c r="E27" s="404"/>
      <c r="F27" s="404"/>
      <c r="G27" s="404"/>
      <c r="H27" s="404"/>
      <c r="I27" s="404"/>
      <c r="J27" s="404"/>
      <c r="K27" s="404">
        <f t="shared" si="1"/>
        <v>50</v>
      </c>
    </row>
    <row r="28" spans="1:11" ht="21" customHeight="1">
      <c r="A28" s="796"/>
      <c r="B28" s="403" t="s">
        <v>173</v>
      </c>
      <c r="C28" s="404">
        <v>1000</v>
      </c>
      <c r="D28" s="404"/>
      <c r="E28" s="404"/>
      <c r="F28" s="404"/>
      <c r="G28" s="404"/>
      <c r="H28" s="404"/>
      <c r="I28" s="404"/>
      <c r="J28" s="404"/>
      <c r="K28" s="404">
        <f t="shared" si="1"/>
        <v>1000</v>
      </c>
    </row>
    <row r="29" spans="1:11" ht="21" customHeight="1" thickBot="1">
      <c r="A29" s="796"/>
      <c r="B29" s="407" t="s">
        <v>174</v>
      </c>
      <c r="C29" s="4">
        <v>175700</v>
      </c>
      <c r="D29" s="4"/>
      <c r="E29" s="4"/>
      <c r="F29" s="4"/>
      <c r="G29" s="4"/>
      <c r="H29" s="4"/>
      <c r="I29" s="4"/>
      <c r="J29" s="4"/>
      <c r="K29" s="357">
        <f t="shared" si="1"/>
        <v>175700</v>
      </c>
    </row>
    <row r="30" spans="1:11" ht="30" customHeight="1" thickBot="1" thickTop="1">
      <c r="A30" s="796"/>
      <c r="B30" s="394" t="s">
        <v>14</v>
      </c>
      <c r="C30" s="395">
        <f aca="true" t="shared" si="2" ref="C30:K30">SUM(C20:C29)</f>
        <v>191550</v>
      </c>
      <c r="D30" s="395">
        <f t="shared" si="2"/>
        <v>0</v>
      </c>
      <c r="E30" s="395">
        <f t="shared" si="2"/>
        <v>0</v>
      </c>
      <c r="F30" s="395">
        <f t="shared" si="2"/>
        <v>5.2</v>
      </c>
      <c r="G30" s="395">
        <f t="shared" si="2"/>
        <v>20</v>
      </c>
      <c r="H30" s="395">
        <f t="shared" si="2"/>
        <v>154000</v>
      </c>
      <c r="I30" s="395">
        <f t="shared" si="2"/>
        <v>10</v>
      </c>
      <c r="J30" s="395">
        <f t="shared" si="2"/>
        <v>500</v>
      </c>
      <c r="K30" s="396">
        <f t="shared" si="2"/>
        <v>346085.2</v>
      </c>
    </row>
    <row r="31" spans="1:11" ht="42.75" customHeight="1">
      <c r="A31" s="628" t="s">
        <v>155</v>
      </c>
      <c r="B31" s="786"/>
      <c r="C31" s="786"/>
      <c r="D31" s="786"/>
      <c r="E31" s="786"/>
      <c r="F31" s="786"/>
      <c r="G31" s="786"/>
      <c r="H31" s="786"/>
      <c r="I31" s="786"/>
      <c r="J31" s="786"/>
      <c r="K31" s="98">
        <f>K30-K19</f>
        <v>119159.5</v>
      </c>
    </row>
  </sheetData>
  <sheetProtection/>
  <mergeCells count="7">
    <mergeCell ref="A31:J31"/>
    <mergeCell ref="A1:J1"/>
    <mergeCell ref="A2:B2"/>
    <mergeCell ref="K2:K3"/>
    <mergeCell ref="A3:B3"/>
    <mergeCell ref="A4:A19"/>
    <mergeCell ref="A20:A30"/>
  </mergeCells>
  <printOptions/>
  <pageMargins left="0.8267716535433072" right="0.6299212598425197" top="0.4330708661417323" bottom="0.35433070866141736" header="0.31496062992125984" footer="0.31496062992125984"/>
  <pageSetup horizontalDpi="600" verticalDpi="600" orientation="landscape" paperSize="9" scale="75" r:id="rId1"/>
  <headerFooter>
    <oddFooter>&amp;L&amp;"Arial Unicode MS,Obyčejné"&amp;9Rozpočet na rok 2019&amp;R&amp;"Arial Unicode MS,Obyčejné"&amp;9&amp;D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Pražáková Marcela</dc:creator>
  <cp:keywords/>
  <dc:description/>
  <cp:lastModifiedBy>z.pechar</cp:lastModifiedBy>
  <cp:lastPrinted>2019-01-11T07:32:45Z</cp:lastPrinted>
  <dcterms:created xsi:type="dcterms:W3CDTF">2001-10-18T11:13:00Z</dcterms:created>
  <dcterms:modified xsi:type="dcterms:W3CDTF">2019-01-11T07:33:48Z</dcterms:modified>
  <cp:category/>
  <cp:version/>
  <cp:contentType/>
  <cp:contentStatus/>
</cp:coreProperties>
</file>