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1610" windowHeight="5865" firstSheet="1" activeTab="1"/>
  </bookViews>
  <sheets>
    <sheet name="příjmy" sheetId="1" r:id="rId1"/>
    <sheet name="vlastní příjmy" sheetId="2" r:id="rId2"/>
    <sheet name="příjmy graf" sheetId="3" r:id="rId3"/>
    <sheet name="výdaje" sheetId="4" r:id="rId4"/>
    <sheet name="výdaje graf" sheetId="5" r:id="rId5"/>
  </sheets>
  <externalReferences>
    <externalReference r:id="rId8"/>
  </externalReferences>
  <definedNames>
    <definedName name="_xlnm.Print_Area" localSheetId="0">'příjmy'!$A$1:$H$14</definedName>
    <definedName name="_xlnm.Print_Area" localSheetId="2">'příjmy graf'!$B$1:$L$31</definedName>
    <definedName name="_xlnm.Print_Area" localSheetId="1">'vlastní příjmy'!$A$1:$H$21</definedName>
    <definedName name="_xlnm.Print_Area" localSheetId="3">'výdaje'!$A$1:$H$15</definedName>
    <definedName name="Z_B33CD9EB_B0E4_4B70_86F4_8BA7664A750E_.wvu.PrintArea" localSheetId="0" hidden="1">'příjmy'!$A$1:$H$14</definedName>
    <definedName name="Z_B33CD9EB_B0E4_4B70_86F4_8BA7664A750E_.wvu.PrintArea" localSheetId="2" hidden="1">'příjmy graf'!$B$1:$L$31</definedName>
    <definedName name="Z_B33CD9EB_B0E4_4B70_86F4_8BA7664A750E_.wvu.PrintArea" localSheetId="1" hidden="1">'vlastní příjmy'!$A$1:$H$21</definedName>
    <definedName name="Z_B33CD9EB_B0E4_4B70_86F4_8BA7664A750E_.wvu.PrintArea" localSheetId="3" hidden="1">'výdaje'!$A$1:$H$15</definedName>
  </definedNames>
  <calcPr fullCalcOnLoad="1"/>
</workbook>
</file>

<file path=xl/sharedStrings.xml><?xml version="1.0" encoding="utf-8"?>
<sst xmlns="http://schemas.openxmlformats.org/spreadsheetml/2006/main" count="80" uniqueCount="60">
  <si>
    <t>celkem vlastní příjmy</t>
  </si>
  <si>
    <t>ostatní</t>
  </si>
  <si>
    <t>dotace</t>
  </si>
  <si>
    <t>převody ze zdaňované činnosti</t>
  </si>
  <si>
    <t>celkem příjmy</t>
  </si>
  <si>
    <t>název příjmu</t>
  </si>
  <si>
    <t>příjmy celkem</t>
  </si>
  <si>
    <t>druh
příjmu</t>
  </si>
  <si>
    <t>tis.Kč</t>
  </si>
  <si>
    <t>ze státního rozpočtu</t>
  </si>
  <si>
    <t>od hlavního města Prahy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</si>
  <si>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</si>
  <si>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</si>
  <si>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</si>
  <si>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</si>
  <si>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</si>
  <si>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</si>
  <si>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</si>
  <si>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</si>
  <si>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</si>
  <si>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daň z nemovitostí</t>
  </si>
  <si>
    <t>celkem</t>
  </si>
  <si>
    <t>příjmy z poskytovaných služeb</t>
  </si>
  <si>
    <t>příjmy z úroků</t>
  </si>
  <si>
    <t>pokuty</t>
  </si>
  <si>
    <t>nahodilé příjmy</t>
  </si>
  <si>
    <t>splátky půjček</t>
  </si>
  <si>
    <t>daňové</t>
  </si>
  <si>
    <t>nedaňové</t>
  </si>
  <si>
    <t>druh
příjmů</t>
  </si>
  <si>
    <t>vlastní
příjmy</t>
  </si>
  <si>
    <t>financování</t>
  </si>
  <si>
    <t>od jiných obcí</t>
  </si>
  <si>
    <t>daňové příjmy</t>
  </si>
  <si>
    <t>nedaňové příjmy</t>
  </si>
  <si>
    <t>Rozpočet příjmy 2001 - 2006</t>
  </si>
  <si>
    <t>Vlastní příjmy za roky 2001 -  2006</t>
  </si>
  <si>
    <t>Rozpočet výdajů za roky 2001 - 2006</t>
  </si>
  <si>
    <t>kapitola</t>
  </si>
  <si>
    <t>název kapitoly</t>
  </si>
  <si>
    <t>01</t>
  </si>
  <si>
    <t>územní rozvoj</t>
  </si>
  <si>
    <t>02</t>
  </si>
  <si>
    <t>ochrana životního prostředí</t>
  </si>
  <si>
    <t>03</t>
  </si>
  <si>
    <t>doprava</t>
  </si>
  <si>
    <t>04</t>
  </si>
  <si>
    <t>školství</t>
  </si>
  <si>
    <t>05</t>
  </si>
  <si>
    <t>zdravotnictví a sociální věci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</si>
  <si>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</si>
  <si>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</si>
  <si>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</si>
  <si>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</si>
  <si>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</si>
  <si>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</si>
  <si>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</si>
  <si>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zastupitelstvo a místní správa</t>
  </si>
  <si>
    <t>10</t>
  </si>
  <si>
    <t>tř. 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</si>
</sst>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9.5"/>
      <name val="Times New Roman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0"/>
    </font>
    <font>
      <sz val="10"/>
      <name val="Times New Roman"/>
      <family val="0"/>
    </font>
    <font>
      <b/>
      <sz val="1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164" fontId="0" fillId="4" borderId="8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6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4" borderId="8" xfId="0" applyNumberForma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/>
    </xf>
    <xf numFmtId="164" fontId="0" fillId="3" borderId="12" xfId="0" applyNumberFormat="1" applyFont="1" applyFill="1" applyBorder="1" applyAlignment="1">
      <alignment horizontal="right" vertical="center"/>
    </xf>
    <xf numFmtId="164" fontId="0" fillId="4" borderId="13" xfId="0" applyNumberFormat="1" applyFont="1" applyFill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164" fontId="0" fillId="4" borderId="13" xfId="0" applyNumberFormat="1" applyFill="1" applyBorder="1" applyAlignment="1">
      <alignment vertical="center"/>
    </xf>
    <xf numFmtId="164" fontId="0" fillId="6" borderId="13" xfId="0" applyNumberFormat="1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3" fillId="5" borderId="1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164" fontId="1" fillId="4" borderId="22" xfId="0" applyNumberFormat="1" applyFont="1" applyFill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49" fontId="0" fillId="4" borderId="30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4" borderId="16" xfId="0" applyNumberFormat="1" applyFill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36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5" borderId="49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2" xfId="0" applyBorder="1" applyAlignment="1">
      <alignment vertical="center" wrapText="1"/>
    </xf>
    <xf numFmtId="49" fontId="1" fillId="5" borderId="37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0" borderId="56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Porovnání příjmů  2001-2006</a:t>
            </a:r>
          </a:p>
        </c:rich>
      </c:tx>
      <c:layout>
        <c:manualLayout>
          <c:xMode val="factor"/>
          <c:yMode val="factor"/>
          <c:x val="-0.009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75"/>
          <c:w val="0.892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graf'!$D$4:$D$8</c:f>
              <c:numCache/>
            </c:numRef>
          </c:val>
        </c:ser>
        <c:ser>
          <c:idx val="1"/>
          <c:order val="1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graf'!$E$4:$E$8</c:f>
              <c:numCache/>
            </c:numRef>
          </c:val>
        </c:ser>
        <c:ser>
          <c:idx val="2"/>
          <c:order val="2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graf'!$F$4:$F$8</c:f>
              <c:numCache/>
            </c:numRef>
          </c:val>
        </c:ser>
        <c:ser>
          <c:idx val="3"/>
          <c:order val="3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graf'!$G$4:$G$8</c:f>
              <c:numCache/>
            </c:numRef>
          </c:val>
        </c:ser>
        <c:ser>
          <c:idx val="4"/>
          <c:order val="4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graf'!$H$4:$H$8</c:f>
              <c:numCache/>
            </c:numRef>
          </c:val>
        </c:ser>
        <c:ser>
          <c:idx val="5"/>
          <c:order val="5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'příjmy graf'!$C$4:$C$8</c:f>
              <c:strCache/>
            </c:strRef>
          </c:cat>
          <c:val>
            <c:numRef>
              <c:f>'příjmy graf'!$I$4:$I$8</c:f>
              <c:numCache/>
            </c:numRef>
          </c:val>
        </c:ser>
        <c:axId val="2166639"/>
        <c:axId val="19499752"/>
      </c:barChart>
      <c:cat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druhy příjmů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19499752"/>
        <c:crosses val="autoZero"/>
        <c:auto val="1"/>
        <c:lblOffset val="100"/>
        <c:noMultiLvlLbl val="0"/>
      </c:catAx>
      <c:valAx>
        <c:axId val="19499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tis. Kč</a:t>
                </a:r>
              </a:p>
            </c:rich>
          </c:tx>
          <c:layout>
            <c:manualLayout>
              <c:xMode val="factor"/>
              <c:yMode val="factor"/>
              <c:x val="-0.004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1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5"/>
          <c:y val="0.341"/>
          <c:w val="0.0415"/>
          <c:h val="0.22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Porovnání výdajů 2001-2006</a:t>
            </a:r>
          </a:p>
        </c:rich>
      </c:tx>
      <c:layout>
        <c:manualLayout>
          <c:xMode val="factor"/>
          <c:yMode val="factor"/>
          <c:x val="0.001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3"/>
          <c:w val="0.913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výdaje!$C$4:$C$14</c:f>
              <c:numCache>
                <c:ptCount val="11"/>
                <c:pt idx="0">
                  <c:v>125</c:v>
                </c:pt>
                <c:pt idx="1">
                  <c:v>30300</c:v>
                </c:pt>
                <c:pt idx="2">
                  <c:v>4150</c:v>
                </c:pt>
                <c:pt idx="3">
                  <c:v>133398</c:v>
                </c:pt>
                <c:pt idx="4">
                  <c:v>70617</c:v>
                </c:pt>
                <c:pt idx="5">
                  <c:v>4620</c:v>
                </c:pt>
                <c:pt idx="6">
                  <c:v>588</c:v>
                </c:pt>
                <c:pt idx="7">
                  <c:v>6520</c:v>
                </c:pt>
                <c:pt idx="8">
                  <c:v>187119</c:v>
                </c:pt>
                <c:pt idx="9">
                  <c:v>6907</c:v>
                </c:pt>
                <c:pt idx="10">
                  <c:v>13678</c:v>
                </c:pt>
              </c:numCache>
            </c:numRef>
          </c:val>
        </c:ser>
        <c:ser>
          <c:idx val="1"/>
          <c:order val="1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výdaje!$D$4:$D$14</c:f>
              <c:numCache>
                <c:ptCount val="11"/>
                <c:pt idx="0">
                  <c:v>137</c:v>
                </c:pt>
                <c:pt idx="1">
                  <c:v>76785</c:v>
                </c:pt>
                <c:pt idx="2">
                  <c:v>33200</c:v>
                </c:pt>
                <c:pt idx="3">
                  <c:v>185290.1</c:v>
                </c:pt>
                <c:pt idx="4">
                  <c:v>74380</c:v>
                </c:pt>
                <c:pt idx="5">
                  <c:v>6708</c:v>
                </c:pt>
                <c:pt idx="6">
                  <c:v>935</c:v>
                </c:pt>
                <c:pt idx="7">
                  <c:v>51200</c:v>
                </c:pt>
                <c:pt idx="8">
                  <c:v>199607</c:v>
                </c:pt>
                <c:pt idx="9">
                  <c:v>5833</c:v>
                </c:pt>
                <c:pt idx="10">
                  <c:v>8937</c:v>
                </c:pt>
              </c:numCache>
            </c:numRef>
          </c:val>
        </c:ser>
        <c:ser>
          <c:idx val="2"/>
          <c:order val="2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výdaje!$E$4:$E$14</c:f>
              <c:numCache>
                <c:ptCount val="11"/>
                <c:pt idx="0">
                  <c:v>160</c:v>
                </c:pt>
                <c:pt idx="1">
                  <c:v>86358.8</c:v>
                </c:pt>
                <c:pt idx="2">
                  <c:v>39600</c:v>
                </c:pt>
                <c:pt idx="3">
                  <c:v>199352.7</c:v>
                </c:pt>
                <c:pt idx="4">
                  <c:v>80879</c:v>
                </c:pt>
                <c:pt idx="5">
                  <c:v>10370.2</c:v>
                </c:pt>
                <c:pt idx="6">
                  <c:v>660</c:v>
                </c:pt>
                <c:pt idx="7">
                  <c:v>112370</c:v>
                </c:pt>
                <c:pt idx="8">
                  <c:v>198994</c:v>
                </c:pt>
                <c:pt idx="9">
                  <c:v>5510</c:v>
                </c:pt>
                <c:pt idx="10">
                  <c:v>47337</c:v>
                </c:pt>
              </c:numCache>
            </c:numRef>
          </c:val>
        </c:ser>
        <c:ser>
          <c:idx val="3"/>
          <c:order val="3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výdaje!$F$4:$F$14</c:f>
              <c:numCache>
                <c:ptCount val="11"/>
                <c:pt idx="0">
                  <c:v>33652.6</c:v>
                </c:pt>
                <c:pt idx="1">
                  <c:v>76670</c:v>
                </c:pt>
                <c:pt idx="2">
                  <c:v>13500</c:v>
                </c:pt>
                <c:pt idx="3">
                  <c:v>181297.3</c:v>
                </c:pt>
                <c:pt idx="4">
                  <c:v>88924</c:v>
                </c:pt>
                <c:pt idx="5">
                  <c:v>83553</c:v>
                </c:pt>
                <c:pt idx="6">
                  <c:v>6480</c:v>
                </c:pt>
                <c:pt idx="7">
                  <c:v>76406.3</c:v>
                </c:pt>
                <c:pt idx="8">
                  <c:v>210211</c:v>
                </c:pt>
                <c:pt idx="9">
                  <c:v>3230</c:v>
                </c:pt>
                <c:pt idx="10">
                  <c:v>2234.1</c:v>
                </c:pt>
              </c:numCache>
            </c:numRef>
          </c:val>
        </c:ser>
        <c:ser>
          <c:idx val="4"/>
          <c:order val="4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výdaje!$G$4:$G$14</c:f>
              <c:numCache>
                <c:ptCount val="11"/>
                <c:pt idx="0">
                  <c:v>21720</c:v>
                </c:pt>
                <c:pt idx="1">
                  <c:v>70650</c:v>
                </c:pt>
                <c:pt idx="2">
                  <c:v>24100</c:v>
                </c:pt>
                <c:pt idx="3">
                  <c:v>164757.8</c:v>
                </c:pt>
                <c:pt idx="4">
                  <c:v>83590</c:v>
                </c:pt>
                <c:pt idx="5">
                  <c:v>115724</c:v>
                </c:pt>
                <c:pt idx="6">
                  <c:v>5220</c:v>
                </c:pt>
                <c:pt idx="7">
                  <c:v>73136</c:v>
                </c:pt>
                <c:pt idx="8">
                  <c:v>213351.6</c:v>
                </c:pt>
                <c:pt idx="9">
                  <c:v>2737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výdaje!$B$4:$B$14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výdaje!$H$4:$H$14</c:f>
              <c:numCache>
                <c:ptCount val="11"/>
                <c:pt idx="0">
                  <c:v>7596</c:v>
                </c:pt>
                <c:pt idx="1">
                  <c:v>80730</c:v>
                </c:pt>
                <c:pt idx="2">
                  <c:v>36500</c:v>
                </c:pt>
                <c:pt idx="3">
                  <c:v>151060.8</c:v>
                </c:pt>
                <c:pt idx="4">
                  <c:v>90182</c:v>
                </c:pt>
                <c:pt idx="5">
                  <c:v>152558.5</c:v>
                </c:pt>
                <c:pt idx="6">
                  <c:v>5005</c:v>
                </c:pt>
                <c:pt idx="7">
                  <c:v>26770</c:v>
                </c:pt>
                <c:pt idx="8">
                  <c:v>236670.8</c:v>
                </c:pt>
                <c:pt idx="9">
                  <c:v>3460.5</c:v>
                </c:pt>
                <c:pt idx="10">
                  <c:v>0</c:v>
                </c:pt>
              </c:numCache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kapitola rozpočtu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tis. Kč</a:t>
                </a:r>
              </a:p>
            </c:rich>
          </c:tx>
          <c:layout>
            <c:manualLayout>
              <c:xMode val="factor"/>
              <c:yMode val="factor"/>
              <c:x val="0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0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75"/>
          <c:y val="0.309"/>
          <c:w val="0.05025"/>
          <c:h val="0.212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180975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9050" y="0"/>
        <a:ext cx="149542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ty%20v&#253;daje%202006%20podkl.%20na%20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je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Normal="80" zoomScaleSheetLayoutView="100" workbookViewId="0" topLeftCell="A1">
      <selection activeCell="B11" sqref="A11:IV11"/>
    </sheetView>
  </sheetViews>
  <sheetFormatPr defaultColWidth="9.00390625" defaultRowHeight="12.75"/>
  <cols>
    <col min="1" max="1" width="10.875" style="1" customWidth="1"/>
    <col min="2" max="2" width="34.875" style="1" customWidth="1"/>
    <col min="3" max="8" width="14.00390625" style="1" customWidth="1"/>
    <col min="9" max="9" width="9.125" style="1" customWidth="1"/>
    <col min="10" max="10" width="9.875" style="1" bestFit="1" customWidth="1"/>
    <col min="11" max="16384" width="9.125" style="1" customWidth="1"/>
  </cols>
  <sheetData>
    <row r="1" spans="1:8" ht="37.5" customHeight="1" thickBot="1">
      <c r="A1" s="98" t="s">
        <v>35</v>
      </c>
      <c r="B1" s="99"/>
      <c r="C1" s="99"/>
      <c r="D1" s="99"/>
      <c r="E1" s="99"/>
      <c r="F1" s="99"/>
      <c r="G1" s="99"/>
      <c r="H1" s="100"/>
    </row>
    <row r="2" spans="1:8" ht="18.75" customHeight="1">
      <c r="A2" s="94" t="s">
        <v>7</v>
      </c>
      <c r="B2" s="92" t="s">
        <v>5</v>
      </c>
      <c r="C2" s="92" t="s">
        <v>8</v>
      </c>
      <c r="D2" s="92"/>
      <c r="E2" s="92"/>
      <c r="F2" s="92"/>
      <c r="G2" s="96"/>
      <c r="H2" s="97"/>
    </row>
    <row r="3" spans="1:8" ht="30" customHeight="1">
      <c r="A3" s="95"/>
      <c r="B3" s="93"/>
      <c r="C3" s="4">
        <v>2001</v>
      </c>
      <c r="D3" s="4">
        <v>2002</v>
      </c>
      <c r="E3" s="4">
        <v>2003</v>
      </c>
      <c r="F3" s="4">
        <v>2004</v>
      </c>
      <c r="G3" s="45">
        <v>2005</v>
      </c>
      <c r="H3" s="35">
        <v>2006</v>
      </c>
    </row>
    <row r="4" spans="1:8" ht="21" customHeight="1">
      <c r="A4" s="81" t="s">
        <v>30</v>
      </c>
      <c r="B4" s="3" t="s">
        <v>33</v>
      </c>
      <c r="C4" s="31">
        <f>'vlastní příjmy'!C14</f>
        <v>63973</v>
      </c>
      <c r="D4" s="31">
        <f>'vlastní příjmy'!D14</f>
        <v>62615</v>
      </c>
      <c r="E4" s="31">
        <f>'vlastní příjmy'!E14</f>
        <v>54410</v>
      </c>
      <c r="F4" s="31">
        <f>'vlastní příjmy'!F14</f>
        <v>65124</v>
      </c>
      <c r="G4" s="31">
        <f>'vlastní příjmy'!G14</f>
        <v>78453.4</v>
      </c>
      <c r="H4" s="36">
        <v>80367.6</v>
      </c>
    </row>
    <row r="5" spans="1:8" ht="21" customHeight="1">
      <c r="A5" s="82"/>
      <c r="B5" s="23" t="s">
        <v>34</v>
      </c>
      <c r="C5" s="32">
        <f>'vlastní příjmy'!C20</f>
        <v>16578</v>
      </c>
      <c r="D5" s="32">
        <f>'vlastní příjmy'!D20</f>
        <v>15956.1</v>
      </c>
      <c r="E5" s="32">
        <f>'vlastní příjmy'!E20</f>
        <v>16785</v>
      </c>
      <c r="F5" s="32">
        <f>'vlastní příjmy'!F20</f>
        <v>15350</v>
      </c>
      <c r="G5" s="32">
        <f>'vlastní příjmy'!G20</f>
        <v>19510</v>
      </c>
      <c r="H5" s="37">
        <v>13300</v>
      </c>
    </row>
    <row r="6" spans="1:10" ht="21" customHeight="1" thickBot="1">
      <c r="A6" s="83"/>
      <c r="B6" s="26" t="s">
        <v>21</v>
      </c>
      <c r="C6" s="27">
        <f aca="true" t="shared" si="0" ref="C6:H6">SUM(C4:C5)</f>
        <v>80551</v>
      </c>
      <c r="D6" s="27">
        <f t="shared" si="0"/>
        <v>78571.1</v>
      </c>
      <c r="E6" s="27">
        <f t="shared" si="0"/>
        <v>71195</v>
      </c>
      <c r="F6" s="27">
        <f t="shared" si="0"/>
        <v>80474</v>
      </c>
      <c r="G6" s="27">
        <f t="shared" si="0"/>
        <v>97963.4</v>
      </c>
      <c r="H6" s="38">
        <f t="shared" si="0"/>
        <v>93667.6</v>
      </c>
      <c r="J6" s="2"/>
    </row>
    <row r="7" spans="1:8" ht="21" customHeight="1">
      <c r="A7" s="88" t="s">
        <v>2</v>
      </c>
      <c r="B7" s="21" t="s">
        <v>9</v>
      </c>
      <c r="C7" s="18">
        <v>79284</v>
      </c>
      <c r="D7" s="18">
        <v>74002</v>
      </c>
      <c r="E7" s="18">
        <v>79490</v>
      </c>
      <c r="F7" s="18">
        <v>82628</v>
      </c>
      <c r="G7" s="18">
        <v>79208</v>
      </c>
      <c r="H7" s="39">
        <v>88003</v>
      </c>
    </row>
    <row r="8" spans="1:8" ht="21" customHeight="1">
      <c r="A8" s="88"/>
      <c r="B8" s="24" t="s">
        <v>10</v>
      </c>
      <c r="C8" s="25">
        <v>179272</v>
      </c>
      <c r="D8" s="25">
        <v>181136</v>
      </c>
      <c r="E8" s="25">
        <v>177513</v>
      </c>
      <c r="F8" s="25">
        <v>194621</v>
      </c>
      <c r="G8" s="25">
        <v>195536</v>
      </c>
      <c r="H8" s="40">
        <v>197863</v>
      </c>
    </row>
    <row r="9" spans="1:8" ht="21" customHeight="1">
      <c r="A9" s="88"/>
      <c r="B9" s="22" t="s">
        <v>3</v>
      </c>
      <c r="C9" s="18">
        <v>98915</v>
      </c>
      <c r="D9" s="18">
        <v>306853</v>
      </c>
      <c r="E9" s="18">
        <v>452507.1</v>
      </c>
      <c r="F9" s="18">
        <v>369754.4</v>
      </c>
      <c r="G9" s="18">
        <v>392879</v>
      </c>
      <c r="H9" s="39">
        <v>400000</v>
      </c>
    </row>
    <row r="10" spans="1:8" ht="21" customHeight="1">
      <c r="A10" s="88"/>
      <c r="B10" s="24" t="s">
        <v>32</v>
      </c>
      <c r="C10" s="25">
        <v>0</v>
      </c>
      <c r="D10" s="25">
        <v>350</v>
      </c>
      <c r="E10" s="25">
        <v>50</v>
      </c>
      <c r="F10" s="25">
        <v>0</v>
      </c>
      <c r="G10" s="25">
        <v>0</v>
      </c>
      <c r="H10" s="40">
        <v>0</v>
      </c>
    </row>
    <row r="11" spans="1:8" ht="21" customHeight="1" thickBot="1">
      <c r="A11" s="89"/>
      <c r="B11" s="28" t="s">
        <v>21</v>
      </c>
      <c r="C11" s="33">
        <f aca="true" t="shared" si="1" ref="C11:H11">SUM(C7:C10)</f>
        <v>357471</v>
      </c>
      <c r="D11" s="33">
        <f t="shared" si="1"/>
        <v>562341</v>
      </c>
      <c r="E11" s="33">
        <f t="shared" si="1"/>
        <v>709560.1</v>
      </c>
      <c r="F11" s="33">
        <f t="shared" si="1"/>
        <v>647003.4</v>
      </c>
      <c r="G11" s="33">
        <f t="shared" si="1"/>
        <v>667623</v>
      </c>
      <c r="H11" s="41">
        <f t="shared" si="1"/>
        <v>685866</v>
      </c>
    </row>
    <row r="12" spans="1:8" ht="30" customHeight="1" thickBot="1">
      <c r="A12" s="84" t="s">
        <v>6</v>
      </c>
      <c r="B12" s="85"/>
      <c r="C12" s="30">
        <f aca="true" t="shared" si="2" ref="C12:H12">C6+C11</f>
        <v>438022</v>
      </c>
      <c r="D12" s="30">
        <f t="shared" si="2"/>
        <v>640912.1</v>
      </c>
      <c r="E12" s="30">
        <f t="shared" si="2"/>
        <v>780755.1</v>
      </c>
      <c r="F12" s="30">
        <f t="shared" si="2"/>
        <v>727477.4</v>
      </c>
      <c r="G12" s="30">
        <f t="shared" si="2"/>
        <v>765586.4</v>
      </c>
      <c r="H12" s="42">
        <f t="shared" si="2"/>
        <v>779533.6</v>
      </c>
    </row>
    <row r="13" spans="1:8" ht="21" customHeight="1" thickBot="1">
      <c r="A13" s="90" t="s">
        <v>31</v>
      </c>
      <c r="B13" s="91"/>
      <c r="C13" s="29">
        <v>20000</v>
      </c>
      <c r="D13" s="29">
        <v>2100</v>
      </c>
      <c r="E13" s="29">
        <v>836.6</v>
      </c>
      <c r="F13" s="29">
        <f>10380.9+8000</f>
        <v>18380.9</v>
      </c>
      <c r="G13" s="29">
        <v>9400</v>
      </c>
      <c r="H13" s="43">
        <v>11000</v>
      </c>
    </row>
    <row r="14" spans="1:8" ht="36" customHeight="1" thickBot="1" thickTop="1">
      <c r="A14" s="86" t="s">
        <v>4</v>
      </c>
      <c r="B14" s="87"/>
      <c r="C14" s="34">
        <f aca="true" t="shared" si="3" ref="C14:H14">C13+C12</f>
        <v>458022</v>
      </c>
      <c r="D14" s="34">
        <f t="shared" si="3"/>
        <v>643012.1</v>
      </c>
      <c r="E14" s="34">
        <f t="shared" si="3"/>
        <v>781591.7</v>
      </c>
      <c r="F14" s="34">
        <f t="shared" si="3"/>
        <v>745858.3</v>
      </c>
      <c r="G14" s="34">
        <f t="shared" si="3"/>
        <v>774986.4</v>
      </c>
      <c r="H14" s="44">
        <f t="shared" si="3"/>
        <v>790533.6</v>
      </c>
    </row>
    <row r="16" ht="12.75">
      <c r="H16" s="2"/>
    </row>
  </sheetData>
  <sheetProtection password="CF7A" sheet="1" objects="1" scenarios="1"/>
  <mergeCells count="9">
    <mergeCell ref="B2:B3"/>
    <mergeCell ref="A2:A3"/>
    <mergeCell ref="C2:H2"/>
    <mergeCell ref="A1:H1"/>
    <mergeCell ref="A4:A6"/>
    <mergeCell ref="A12:B12"/>
    <mergeCell ref="A14:B14"/>
    <mergeCell ref="A7:A11"/>
    <mergeCell ref="A13:B13"/>
  </mergeCells>
  <printOptions gridLines="1" horizontalCentered="1"/>
  <pageMargins left="0.1968503937007874" right="0.15748031496062992" top="0.6" bottom="0.35433070866141736" header="0.23" footer="0.15748031496062992"/>
  <pageSetup fitToHeight="1" fitToWidth="1" horizontalDpi="300" verticalDpi="300" orientation="landscape" paperSize="9" r:id="rId1"/>
  <headerFooter alignWithMargins="0">
    <oddFooter>&amp;L&amp;8&amp;F&amp;R&amp;8&amp;D,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85" zoomScaleNormal="75" zoomScaleSheetLayoutView="85" workbookViewId="0" topLeftCell="A1">
      <pane ySplit="3" topLeftCell="BM16" activePane="bottomLeft" state="frozen"/>
      <selection pane="topLeft" activeCell="A1" sqref="A1"/>
      <selection pane="bottomLeft" activeCell="C21" sqref="C21:H21"/>
    </sheetView>
  </sheetViews>
  <sheetFormatPr defaultColWidth="9.00390625" defaultRowHeight="12.75"/>
  <cols>
    <col min="1" max="1" width="10.875" style="1" customWidth="1"/>
    <col min="2" max="2" width="39.625" style="1" customWidth="1"/>
    <col min="3" max="8" width="14.00390625" style="1" customWidth="1"/>
    <col min="9" max="16384" width="9.125" style="1" customWidth="1"/>
  </cols>
  <sheetData>
    <row r="1" spans="1:8" ht="39.75" customHeight="1">
      <c r="A1" s="105" t="s">
        <v>36</v>
      </c>
      <c r="B1" s="106"/>
      <c r="C1" s="106"/>
      <c r="D1" s="106"/>
      <c r="E1" s="106"/>
      <c r="F1" s="106"/>
      <c r="G1" s="107"/>
      <c r="H1" s="108"/>
    </row>
    <row r="2" spans="1:8" ht="18.75" customHeight="1">
      <c r="A2" s="94" t="s">
        <v>29</v>
      </c>
      <c r="B2" s="111" t="s">
        <v>5</v>
      </c>
      <c r="C2" s="101" t="s">
        <v>8</v>
      </c>
      <c r="D2" s="102"/>
      <c r="E2" s="102"/>
      <c r="F2" s="102"/>
      <c r="G2" s="103"/>
      <c r="H2" s="104"/>
    </row>
    <row r="3" spans="1:8" ht="32.25" customHeight="1">
      <c r="A3" s="95"/>
      <c r="B3" s="93"/>
      <c r="C3" s="46">
        <v>2001</v>
      </c>
      <c r="D3" s="46">
        <v>2002</v>
      </c>
      <c r="E3" s="46">
        <v>2003</v>
      </c>
      <c r="F3" s="46">
        <v>2004</v>
      </c>
      <c r="G3" s="45">
        <v>2005</v>
      </c>
      <c r="H3" s="47">
        <v>2006</v>
      </c>
    </row>
    <row r="4" spans="1:8" ht="16.5" customHeight="1">
      <c r="A4" s="112" t="s">
        <v>27</v>
      </c>
      <c r="B4" s="3" t="s">
        <v>11</v>
      </c>
      <c r="C4" s="14">
        <v>19403</v>
      </c>
      <c r="D4" s="14">
        <v>19070</v>
      </c>
      <c r="E4" s="14">
        <v>18360</v>
      </c>
      <c r="F4" s="14">
        <v>21434</v>
      </c>
      <c r="G4" s="48">
        <v>24000</v>
      </c>
      <c r="H4" s="49">
        <v>23587.6</v>
      </c>
    </row>
    <row r="5" spans="1:8" ht="16.5" customHeight="1">
      <c r="A5" s="113"/>
      <c r="B5" s="5" t="s">
        <v>12</v>
      </c>
      <c r="C5" s="9">
        <v>30</v>
      </c>
      <c r="D5" s="9">
        <v>20</v>
      </c>
      <c r="E5" s="9">
        <v>20</v>
      </c>
      <c r="F5" s="9">
        <v>20</v>
      </c>
      <c r="G5" s="50">
        <v>20</v>
      </c>
      <c r="H5" s="51">
        <v>20</v>
      </c>
    </row>
    <row r="6" spans="1:8" ht="16.5" customHeight="1">
      <c r="A6" s="113"/>
      <c r="B6" s="6" t="s">
        <v>13</v>
      </c>
      <c r="C6" s="10">
        <v>1700</v>
      </c>
      <c r="D6" s="10">
        <v>1700</v>
      </c>
      <c r="E6" s="10">
        <v>1700</v>
      </c>
      <c r="F6" s="10">
        <v>2500</v>
      </c>
      <c r="G6" s="52">
        <v>2600</v>
      </c>
      <c r="H6" s="53">
        <v>1800</v>
      </c>
    </row>
    <row r="7" spans="1:8" ht="16.5" customHeight="1">
      <c r="A7" s="113"/>
      <c r="B7" s="5" t="s">
        <v>14</v>
      </c>
      <c r="C7" s="9">
        <v>500</v>
      </c>
      <c r="D7" s="9">
        <v>400</v>
      </c>
      <c r="E7" s="9">
        <v>400</v>
      </c>
      <c r="F7" s="9">
        <v>600</v>
      </c>
      <c r="G7" s="50">
        <v>700</v>
      </c>
      <c r="H7" s="51">
        <v>500</v>
      </c>
    </row>
    <row r="8" spans="1:8" ht="16.5" customHeight="1">
      <c r="A8" s="113"/>
      <c r="B8" s="6" t="s">
        <v>15</v>
      </c>
      <c r="C8" s="10">
        <v>12000</v>
      </c>
      <c r="D8" s="10">
        <v>11500</v>
      </c>
      <c r="E8" s="10">
        <v>3800</v>
      </c>
      <c r="F8" s="10">
        <v>8200</v>
      </c>
      <c r="G8" s="52">
        <v>8000</v>
      </c>
      <c r="H8" s="53">
        <v>8100</v>
      </c>
    </row>
    <row r="9" spans="1:8" ht="16.5" customHeight="1">
      <c r="A9" s="113"/>
      <c r="B9" s="5" t="s">
        <v>16</v>
      </c>
      <c r="C9" s="9">
        <v>40</v>
      </c>
      <c r="D9" s="9">
        <v>25</v>
      </c>
      <c r="E9" s="9">
        <v>30</v>
      </c>
      <c r="F9" s="9">
        <v>20</v>
      </c>
      <c r="G9" s="50">
        <v>60</v>
      </c>
      <c r="H9" s="51">
        <v>60</v>
      </c>
    </row>
    <row r="10" spans="1:8" ht="16.5" customHeight="1">
      <c r="A10" s="113"/>
      <c r="B10" s="6" t="s">
        <v>17</v>
      </c>
      <c r="C10" s="10">
        <v>300</v>
      </c>
      <c r="D10" s="10">
        <v>300</v>
      </c>
      <c r="E10" s="10">
        <v>200</v>
      </c>
      <c r="F10" s="10">
        <v>350</v>
      </c>
      <c r="G10" s="52">
        <v>350</v>
      </c>
      <c r="H10" s="53">
        <v>300</v>
      </c>
    </row>
    <row r="11" spans="1:8" ht="16.5" customHeight="1">
      <c r="A11" s="113"/>
      <c r="B11" s="5" t="s">
        <v>18</v>
      </c>
      <c r="C11" s="9">
        <v>10000</v>
      </c>
      <c r="D11" s="9">
        <v>10000</v>
      </c>
      <c r="E11" s="9">
        <v>10000</v>
      </c>
      <c r="F11" s="9">
        <v>12000</v>
      </c>
      <c r="G11" s="50">
        <v>12100</v>
      </c>
      <c r="H11" s="51">
        <v>11500</v>
      </c>
    </row>
    <row r="12" spans="1:8" ht="16.5" customHeight="1">
      <c r="A12" s="113"/>
      <c r="B12" s="7" t="s">
        <v>19</v>
      </c>
      <c r="C12" s="11">
        <v>0</v>
      </c>
      <c r="D12" s="11">
        <v>0</v>
      </c>
      <c r="E12" s="13">
        <v>1000</v>
      </c>
      <c r="F12" s="13">
        <v>0</v>
      </c>
      <c r="G12" s="54">
        <v>5623.4</v>
      </c>
      <c r="H12" s="55">
        <v>9500</v>
      </c>
    </row>
    <row r="13" spans="1:8" ht="16.5" customHeight="1">
      <c r="A13" s="113"/>
      <c r="B13" s="8" t="s">
        <v>20</v>
      </c>
      <c r="C13" s="12">
        <v>20000</v>
      </c>
      <c r="D13" s="12">
        <v>19600</v>
      </c>
      <c r="E13" s="12">
        <v>18900</v>
      </c>
      <c r="F13" s="12">
        <v>20000</v>
      </c>
      <c r="G13" s="56">
        <v>25000</v>
      </c>
      <c r="H13" s="57">
        <v>25000</v>
      </c>
    </row>
    <row r="14" spans="1:8" ht="22.5" customHeight="1" thickBot="1">
      <c r="A14" s="114"/>
      <c r="B14" s="15" t="s">
        <v>21</v>
      </c>
      <c r="C14" s="16">
        <f aca="true" t="shared" si="0" ref="C14:H14">SUM(C4:C13)</f>
        <v>63973</v>
      </c>
      <c r="D14" s="16">
        <f t="shared" si="0"/>
        <v>62615</v>
      </c>
      <c r="E14" s="16">
        <f t="shared" si="0"/>
        <v>54410</v>
      </c>
      <c r="F14" s="16">
        <f t="shared" si="0"/>
        <v>65124</v>
      </c>
      <c r="G14" s="58">
        <f t="shared" si="0"/>
        <v>78453.4</v>
      </c>
      <c r="H14" s="59">
        <f t="shared" si="0"/>
        <v>80367.6</v>
      </c>
    </row>
    <row r="15" spans="1:8" ht="16.5" customHeight="1">
      <c r="A15" s="115" t="s">
        <v>28</v>
      </c>
      <c r="B15" s="19" t="s">
        <v>22</v>
      </c>
      <c r="C15" s="20">
        <v>6878</v>
      </c>
      <c r="D15" s="20">
        <v>6256.1</v>
      </c>
      <c r="E15" s="20">
        <v>6085</v>
      </c>
      <c r="F15" s="20">
        <v>5850</v>
      </c>
      <c r="G15" s="60">
        <v>5215</v>
      </c>
      <c r="H15" s="61">
        <v>1200</v>
      </c>
    </row>
    <row r="16" spans="1:8" ht="16.5" customHeight="1">
      <c r="A16" s="113"/>
      <c r="B16" s="5" t="s">
        <v>23</v>
      </c>
      <c r="C16" s="9">
        <v>4500</v>
      </c>
      <c r="D16" s="9">
        <v>4500</v>
      </c>
      <c r="E16" s="9">
        <v>4500</v>
      </c>
      <c r="F16" s="9">
        <v>3000</v>
      </c>
      <c r="G16" s="50">
        <v>6000</v>
      </c>
      <c r="H16" s="51">
        <v>5500</v>
      </c>
    </row>
    <row r="17" spans="1:8" ht="16.5" customHeight="1">
      <c r="A17" s="113"/>
      <c r="B17" s="6" t="s">
        <v>24</v>
      </c>
      <c r="C17" s="10">
        <v>4200</v>
      </c>
      <c r="D17" s="10">
        <v>4200</v>
      </c>
      <c r="E17" s="10">
        <v>4200</v>
      </c>
      <c r="F17" s="10">
        <v>3500</v>
      </c>
      <c r="G17" s="52">
        <v>5000</v>
      </c>
      <c r="H17" s="53">
        <v>3500</v>
      </c>
    </row>
    <row r="18" spans="1:8" ht="16.5" customHeight="1">
      <c r="A18" s="113"/>
      <c r="B18" s="6" t="s">
        <v>25</v>
      </c>
      <c r="C18" s="10">
        <v>1000</v>
      </c>
      <c r="D18" s="10">
        <v>1000</v>
      </c>
      <c r="E18" s="10">
        <v>2000</v>
      </c>
      <c r="F18" s="10">
        <v>2500</v>
      </c>
      <c r="G18" s="52">
        <v>2785</v>
      </c>
      <c r="H18" s="53">
        <v>2500</v>
      </c>
    </row>
    <row r="19" spans="1:8" ht="16.5" customHeight="1">
      <c r="A19" s="113"/>
      <c r="B19" s="5" t="s">
        <v>26</v>
      </c>
      <c r="C19" s="9">
        <v>0</v>
      </c>
      <c r="D19" s="9">
        <v>0</v>
      </c>
      <c r="E19" s="9">
        <v>0</v>
      </c>
      <c r="F19" s="9">
        <v>500</v>
      </c>
      <c r="G19" s="50">
        <v>510</v>
      </c>
      <c r="H19" s="51">
        <v>600</v>
      </c>
    </row>
    <row r="20" spans="1:8" ht="22.5" customHeight="1" thickBot="1">
      <c r="A20" s="114"/>
      <c r="B20" s="15" t="s">
        <v>21</v>
      </c>
      <c r="C20" s="16">
        <f aca="true" t="shared" si="1" ref="C20:H20">SUM(C15:C19)</f>
        <v>16578</v>
      </c>
      <c r="D20" s="16">
        <f t="shared" si="1"/>
        <v>15956.1</v>
      </c>
      <c r="E20" s="16">
        <f t="shared" si="1"/>
        <v>16785</v>
      </c>
      <c r="F20" s="16">
        <f t="shared" si="1"/>
        <v>15350</v>
      </c>
      <c r="G20" s="58">
        <f t="shared" si="1"/>
        <v>19510</v>
      </c>
      <c r="H20" s="59">
        <f t="shared" si="1"/>
        <v>13300</v>
      </c>
    </row>
    <row r="21" spans="1:8" ht="32.25" customHeight="1" thickBot="1">
      <c r="A21" s="109" t="s">
        <v>0</v>
      </c>
      <c r="B21" s="110"/>
      <c r="C21" s="17">
        <f aca="true" t="shared" si="2" ref="C21:H21">C20+C14</f>
        <v>80551</v>
      </c>
      <c r="D21" s="17">
        <f t="shared" si="2"/>
        <v>78571.1</v>
      </c>
      <c r="E21" s="17">
        <f t="shared" si="2"/>
        <v>71195</v>
      </c>
      <c r="F21" s="17">
        <f t="shared" si="2"/>
        <v>80474</v>
      </c>
      <c r="G21" s="17">
        <f t="shared" si="2"/>
        <v>97963.4</v>
      </c>
      <c r="H21" s="17">
        <f t="shared" si="2"/>
        <v>93667.6</v>
      </c>
    </row>
  </sheetData>
  <sheetProtection password="CF7A" sheet="1" objects="1" scenarios="1"/>
  <mergeCells count="7">
    <mergeCell ref="C2:H2"/>
    <mergeCell ref="A1:H1"/>
    <mergeCell ref="A21:B21"/>
    <mergeCell ref="B2:B3"/>
    <mergeCell ref="A2:A3"/>
    <mergeCell ref="A4:A14"/>
    <mergeCell ref="A15:A20"/>
  </mergeCells>
  <printOptions gridLines="1" horizontalCentered="1"/>
  <pageMargins left="0.41" right="0.36" top="0.55" bottom="0.35433070866141736" header="0.23" footer="0.15748031496062992"/>
  <pageSetup fitToHeight="1" fitToWidth="1" horizontalDpi="300" verticalDpi="300" orientation="landscape" paperSize="9" r:id="rId1"/>
  <headerFooter alignWithMargins="0">
    <oddFooter>&amp;L&amp;8&amp;F&amp;R&amp;8&amp;D,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11"/>
  <sheetViews>
    <sheetView view="pageBreakPreview" zoomScale="60" zoomScaleNormal="75" workbookViewId="0" topLeftCell="A1">
      <selection activeCell="B32" sqref="B32"/>
    </sheetView>
  </sheetViews>
  <sheetFormatPr defaultColWidth="9.00390625" defaultRowHeight="12.75"/>
  <cols>
    <col min="1" max="1" width="9.125" style="1" customWidth="1"/>
    <col min="2" max="2" width="23.125" style="1" customWidth="1"/>
    <col min="3" max="3" width="26.75390625" style="1" customWidth="1"/>
    <col min="4" max="4" width="14.00390625" style="1" customWidth="1"/>
    <col min="5" max="5" width="16.875" style="1" customWidth="1"/>
    <col min="6" max="6" width="18.75390625" style="1" customWidth="1"/>
    <col min="7" max="7" width="19.375" style="1" customWidth="1"/>
    <col min="8" max="8" width="19.25390625" style="1" customWidth="1"/>
    <col min="9" max="9" width="20.75390625" style="1" customWidth="1"/>
    <col min="10" max="10" width="8.00390625" style="1" customWidth="1"/>
    <col min="11" max="11" width="8.75390625" style="1" customWidth="1"/>
    <col min="12" max="12" width="9.375" style="1" customWidth="1"/>
    <col min="13" max="16384" width="9.125" style="1" customWidth="1"/>
  </cols>
  <sheetData>
    <row r="1" spans="2:9" ht="37.5" customHeight="1" thickBot="1">
      <c r="B1" s="98" t="s">
        <v>35</v>
      </c>
      <c r="C1" s="99"/>
      <c r="D1" s="99"/>
      <c r="E1" s="99"/>
      <c r="F1" s="99"/>
      <c r="G1" s="99"/>
      <c r="H1" s="99"/>
      <c r="I1" s="100"/>
    </row>
    <row r="2" spans="2:9" ht="18.75" customHeight="1">
      <c r="B2" s="94" t="s">
        <v>7</v>
      </c>
      <c r="C2" s="92" t="s">
        <v>5</v>
      </c>
      <c r="D2" s="92" t="s">
        <v>8</v>
      </c>
      <c r="E2" s="92"/>
      <c r="F2" s="92"/>
      <c r="G2" s="92"/>
      <c r="H2" s="96"/>
      <c r="I2" s="97"/>
    </row>
    <row r="3" spans="2:9" ht="26.25" customHeight="1">
      <c r="B3" s="95"/>
      <c r="C3" s="93"/>
      <c r="D3" s="4">
        <v>2001</v>
      </c>
      <c r="E3" s="4">
        <v>2002</v>
      </c>
      <c r="F3" s="4">
        <v>2003</v>
      </c>
      <c r="G3" s="4">
        <v>2004</v>
      </c>
      <c r="H3" s="45">
        <v>2005</v>
      </c>
      <c r="I3" s="35">
        <v>2006</v>
      </c>
    </row>
    <row r="4" spans="2:9" ht="26.25" customHeight="1">
      <c r="B4" s="81" t="s">
        <v>30</v>
      </c>
      <c r="C4" s="3" t="s">
        <v>33</v>
      </c>
      <c r="D4" s="31">
        <f>'vlastní příjmy'!C14</f>
        <v>63973</v>
      </c>
      <c r="E4" s="31">
        <f>'vlastní příjmy'!D14</f>
        <v>62615</v>
      </c>
      <c r="F4" s="31">
        <f>'vlastní příjmy'!E14</f>
        <v>54410</v>
      </c>
      <c r="G4" s="31">
        <f>'vlastní příjmy'!F14</f>
        <v>65124</v>
      </c>
      <c r="H4" s="31">
        <f>'vlastní příjmy'!G14</f>
        <v>78453.4</v>
      </c>
      <c r="I4" s="36">
        <v>80367.6</v>
      </c>
    </row>
    <row r="5" spans="2:9" ht="26.25" customHeight="1">
      <c r="B5" s="82"/>
      <c r="C5" s="23" t="s">
        <v>34</v>
      </c>
      <c r="D5" s="32">
        <f>'vlastní příjmy'!C20</f>
        <v>16578</v>
      </c>
      <c r="E5" s="32">
        <f>'vlastní příjmy'!D20</f>
        <v>15956.1</v>
      </c>
      <c r="F5" s="32">
        <f>'vlastní příjmy'!E20</f>
        <v>16785</v>
      </c>
      <c r="G5" s="32">
        <f>'vlastní příjmy'!F20</f>
        <v>15350</v>
      </c>
      <c r="H5" s="32">
        <f>'vlastní příjmy'!G20</f>
        <v>19510</v>
      </c>
      <c r="I5" s="37">
        <v>13300</v>
      </c>
    </row>
    <row r="6" spans="2:9" ht="26.25" customHeight="1">
      <c r="B6" s="88" t="s">
        <v>2</v>
      </c>
      <c r="C6" s="21" t="s">
        <v>9</v>
      </c>
      <c r="D6" s="18">
        <v>79284</v>
      </c>
      <c r="E6" s="18">
        <v>74002</v>
      </c>
      <c r="F6" s="18">
        <v>79490</v>
      </c>
      <c r="G6" s="18">
        <v>82628</v>
      </c>
      <c r="H6" s="18">
        <v>79208</v>
      </c>
      <c r="I6" s="39">
        <v>88003</v>
      </c>
    </row>
    <row r="7" spans="2:9" ht="26.25" customHeight="1">
      <c r="B7" s="88"/>
      <c r="C7" s="24" t="s">
        <v>10</v>
      </c>
      <c r="D7" s="25">
        <v>179272</v>
      </c>
      <c r="E7" s="25">
        <v>181136</v>
      </c>
      <c r="F7" s="25">
        <v>177513</v>
      </c>
      <c r="G7" s="25">
        <v>194621</v>
      </c>
      <c r="H7" s="25">
        <v>195536</v>
      </c>
      <c r="I7" s="40">
        <v>197863</v>
      </c>
    </row>
    <row r="8" spans="2:9" ht="26.25" customHeight="1" thickBot="1">
      <c r="B8" s="88"/>
      <c r="C8" s="22" t="s">
        <v>3</v>
      </c>
      <c r="D8" s="18">
        <v>98915</v>
      </c>
      <c r="E8" s="18">
        <v>306853</v>
      </c>
      <c r="F8" s="18">
        <v>452507.1</v>
      </c>
      <c r="G8" s="18">
        <v>369754.4</v>
      </c>
      <c r="H8" s="18">
        <v>392879</v>
      </c>
      <c r="I8" s="39">
        <v>400000</v>
      </c>
    </row>
    <row r="9" spans="2:9" ht="26.25" customHeight="1" thickBot="1">
      <c r="B9" s="90" t="s">
        <v>31</v>
      </c>
      <c r="C9" s="91"/>
      <c r="D9" s="29">
        <v>20000</v>
      </c>
      <c r="E9" s="29">
        <v>2100</v>
      </c>
      <c r="F9" s="29">
        <v>836.6</v>
      </c>
      <c r="G9" s="29">
        <f>10380.9+8000</f>
        <v>18380.9</v>
      </c>
      <c r="H9" s="29">
        <v>9400</v>
      </c>
      <c r="I9" s="43">
        <v>11000</v>
      </c>
    </row>
    <row r="10" ht="26.25" customHeight="1" thickTop="1"/>
    <row r="11" ht="26.25" customHeight="1">
      <c r="I11" s="2"/>
    </row>
    <row r="12" ht="26.25" customHeight="1"/>
    <row r="13" ht="26.25" customHeight="1"/>
    <row r="14" ht="26.25" customHeight="1"/>
    <row r="15" ht="26.25" customHeight="1"/>
    <row r="28" ht="4.5" customHeight="1"/>
    <row r="29" ht="12.75" hidden="1"/>
    <row r="30" ht="12.75" hidden="1"/>
    <row r="31" ht="12.75" hidden="1"/>
  </sheetData>
  <sheetProtection password="CF7A" sheet="1" objects="1" scenarios="1"/>
  <mergeCells count="7">
    <mergeCell ref="B1:I1"/>
    <mergeCell ref="B4:B5"/>
    <mergeCell ref="B6:B8"/>
    <mergeCell ref="B9:C9"/>
    <mergeCell ref="C2:C3"/>
    <mergeCell ref="B2:B3"/>
    <mergeCell ref="D2:I2"/>
  </mergeCells>
  <printOptions gridLines="1" horizontalCentered="1"/>
  <pageMargins left="0.1968503937007874" right="0.15748031496062992" top="0.6" bottom="0.35433070866141736" header="0.23" footer="0.15748031496062992"/>
  <pageSetup horizontalDpi="300" verticalDpi="300" orientation="landscape" paperSize="9" scale="76" r:id="rId2"/>
  <headerFooter alignWithMargins="0">
    <oddFooter>&amp;L&amp;8&amp;F&amp;R&amp;8&amp;D,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 topLeftCell="A1">
      <selection activeCell="B2" sqref="B2:B3"/>
    </sheetView>
  </sheetViews>
  <sheetFormatPr defaultColWidth="9.00390625" defaultRowHeight="12.75"/>
  <cols>
    <col min="1" max="1" width="8.00390625" style="1" customWidth="1"/>
    <col min="2" max="2" width="28.125" style="1" customWidth="1"/>
    <col min="3" max="8" width="11.375" style="1" customWidth="1"/>
    <col min="9" max="16384" width="9.125" style="1" customWidth="1"/>
  </cols>
  <sheetData>
    <row r="1" spans="1:8" ht="42" customHeight="1" thickBot="1">
      <c r="A1" s="98" t="s">
        <v>37</v>
      </c>
      <c r="B1" s="99"/>
      <c r="C1" s="99"/>
      <c r="D1" s="99"/>
      <c r="E1" s="99"/>
      <c r="F1" s="99"/>
      <c r="G1" s="119"/>
      <c r="H1" s="100"/>
    </row>
    <row r="2" spans="1:8" ht="15.75" customHeight="1">
      <c r="A2" s="120" t="s">
        <v>38</v>
      </c>
      <c r="B2" s="122" t="s">
        <v>39</v>
      </c>
      <c r="C2" s="124" t="s">
        <v>8</v>
      </c>
      <c r="D2" s="125"/>
      <c r="E2" s="125"/>
      <c r="F2" s="125"/>
      <c r="G2" s="126"/>
      <c r="H2" s="127"/>
    </row>
    <row r="3" spans="1:8" ht="30" customHeight="1" thickBot="1">
      <c r="A3" s="121"/>
      <c r="B3" s="123"/>
      <c r="C3" s="64">
        <v>2001</v>
      </c>
      <c r="D3" s="64">
        <v>2002</v>
      </c>
      <c r="E3" s="64">
        <v>2003</v>
      </c>
      <c r="F3" s="64">
        <v>2004</v>
      </c>
      <c r="G3" s="65">
        <v>2005</v>
      </c>
      <c r="H3" s="66">
        <v>2006</v>
      </c>
    </row>
    <row r="4" spans="1:8" ht="21.75" customHeight="1">
      <c r="A4" s="67" t="s">
        <v>40</v>
      </c>
      <c r="B4" s="68" t="s">
        <v>41</v>
      </c>
      <c r="C4" s="56">
        <v>125</v>
      </c>
      <c r="D4" s="56">
        <v>137</v>
      </c>
      <c r="E4" s="56">
        <v>160</v>
      </c>
      <c r="F4" s="56">
        <v>33652.6</v>
      </c>
      <c r="G4" s="69">
        <v>21720</v>
      </c>
      <c r="H4" s="70">
        <v>7596</v>
      </c>
    </row>
    <row r="5" spans="1:8" ht="18.75" customHeight="1">
      <c r="A5" s="71" t="s">
        <v>42</v>
      </c>
      <c r="B5" s="72" t="s">
        <v>43</v>
      </c>
      <c r="C5" s="73">
        <v>30300</v>
      </c>
      <c r="D5" s="73">
        <v>76785</v>
      </c>
      <c r="E5" s="73">
        <v>86358.8</v>
      </c>
      <c r="F5" s="73">
        <v>76670</v>
      </c>
      <c r="G5" s="73">
        <v>70650</v>
      </c>
      <c r="H5" s="74">
        <v>80730</v>
      </c>
    </row>
    <row r="6" spans="1:8" ht="18.75" customHeight="1">
      <c r="A6" s="75" t="s">
        <v>44</v>
      </c>
      <c r="B6" s="3" t="s">
        <v>45</v>
      </c>
      <c r="C6" s="14">
        <v>4150</v>
      </c>
      <c r="D6" s="14">
        <v>33200</v>
      </c>
      <c r="E6" s="14">
        <v>39600</v>
      </c>
      <c r="F6" s="14">
        <v>13500</v>
      </c>
      <c r="G6" s="14">
        <v>24100</v>
      </c>
      <c r="H6" s="76">
        <v>36500</v>
      </c>
    </row>
    <row r="7" spans="1:8" ht="18.75" customHeight="1">
      <c r="A7" s="71" t="s">
        <v>46</v>
      </c>
      <c r="B7" s="72" t="s">
        <v>47</v>
      </c>
      <c r="C7" s="73">
        <v>133398</v>
      </c>
      <c r="D7" s="73">
        <v>185290.1</v>
      </c>
      <c r="E7" s="73">
        <v>199352.7</v>
      </c>
      <c r="F7" s="73">
        <v>181297.3</v>
      </c>
      <c r="G7" s="73">
        <v>164757.8</v>
      </c>
      <c r="H7" s="74">
        <v>151060.8</v>
      </c>
    </row>
    <row r="8" spans="1:8" ht="18.75" customHeight="1">
      <c r="A8" s="75" t="s">
        <v>48</v>
      </c>
      <c r="B8" s="3" t="s">
        <v>49</v>
      </c>
      <c r="C8" s="14">
        <f>9630+6477+42237+12273</f>
        <v>70617</v>
      </c>
      <c r="D8" s="14">
        <v>74380</v>
      </c>
      <c r="E8" s="14">
        <v>80879</v>
      </c>
      <c r="F8" s="14">
        <v>88924</v>
      </c>
      <c r="G8" s="14">
        <v>83590</v>
      </c>
      <c r="H8" s="76">
        <v>90182</v>
      </c>
    </row>
    <row r="9" spans="1:8" ht="18.75" customHeight="1">
      <c r="A9" s="71" t="s">
        <v>50</v>
      </c>
      <c r="B9" s="72" t="s">
        <v>51</v>
      </c>
      <c r="C9" s="73">
        <f>3270+1350</f>
        <v>4620</v>
      </c>
      <c r="D9" s="73">
        <v>6708</v>
      </c>
      <c r="E9" s="73">
        <v>10370.2</v>
      </c>
      <c r="F9" s="73">
        <v>83553</v>
      </c>
      <c r="G9" s="73">
        <v>115724</v>
      </c>
      <c r="H9" s="74">
        <v>152558.5</v>
      </c>
    </row>
    <row r="10" spans="1:8" ht="18.75" customHeight="1">
      <c r="A10" s="75" t="s">
        <v>52</v>
      </c>
      <c r="B10" s="3" t="s">
        <v>53</v>
      </c>
      <c r="C10" s="14">
        <f>450+138</f>
        <v>588</v>
      </c>
      <c r="D10" s="14">
        <v>935</v>
      </c>
      <c r="E10" s="14">
        <v>660</v>
      </c>
      <c r="F10" s="14">
        <v>6480</v>
      </c>
      <c r="G10" s="14">
        <v>5220</v>
      </c>
      <c r="H10" s="76">
        <v>5005</v>
      </c>
    </row>
    <row r="11" spans="1:8" ht="18.75" customHeight="1">
      <c r="A11" s="71" t="s">
        <v>54</v>
      </c>
      <c r="B11" s="72" t="s">
        <v>55</v>
      </c>
      <c r="C11" s="73">
        <f>6370+150</f>
        <v>6520</v>
      </c>
      <c r="D11" s="73">
        <v>51200</v>
      </c>
      <c r="E11" s="73">
        <v>112370</v>
      </c>
      <c r="F11" s="73">
        <v>76406.3</v>
      </c>
      <c r="G11" s="73">
        <v>73136</v>
      </c>
      <c r="H11" s="74">
        <v>26770</v>
      </c>
    </row>
    <row r="12" spans="1:8" ht="18.75" customHeight="1">
      <c r="A12" s="75" t="s">
        <v>56</v>
      </c>
      <c r="B12" s="3" t="s">
        <v>57</v>
      </c>
      <c r="C12" s="14">
        <f>8025+179094</f>
        <v>187119</v>
      </c>
      <c r="D12" s="14">
        <v>199607</v>
      </c>
      <c r="E12" s="14">
        <v>198994</v>
      </c>
      <c r="F12" s="14">
        <v>210211</v>
      </c>
      <c r="G12" s="14">
        <v>213351.6</v>
      </c>
      <c r="H12" s="76">
        <v>236670.8</v>
      </c>
    </row>
    <row r="13" spans="1:8" ht="18.75" customHeight="1">
      <c r="A13" s="71" t="s">
        <v>58</v>
      </c>
      <c r="B13" s="72" t="s">
        <v>1</v>
      </c>
      <c r="C13" s="73">
        <f>450+100+1100+2900+2357</f>
        <v>6907</v>
      </c>
      <c r="D13" s="73">
        <v>5833</v>
      </c>
      <c r="E13" s="73">
        <v>5510</v>
      </c>
      <c r="F13" s="73">
        <v>3230</v>
      </c>
      <c r="G13" s="73">
        <v>2737</v>
      </c>
      <c r="H13" s="74">
        <v>3460.5</v>
      </c>
    </row>
    <row r="14" spans="1:8" ht="18.75" customHeight="1" thickBot="1">
      <c r="A14" s="77" t="s">
        <v>59</v>
      </c>
      <c r="B14" s="78" t="s">
        <v>31</v>
      </c>
      <c r="C14" s="79">
        <v>13678</v>
      </c>
      <c r="D14" s="79">
        <v>8937</v>
      </c>
      <c r="E14" s="79">
        <v>47337</v>
      </c>
      <c r="F14" s="79">
        <v>2234.1</v>
      </c>
      <c r="G14" s="79">
        <v>0</v>
      </c>
      <c r="H14" s="80">
        <v>0</v>
      </c>
    </row>
    <row r="15" spans="1:8" ht="29.25" customHeight="1" thickBot="1" thickTop="1">
      <c r="A15" s="116" t="s">
        <v>21</v>
      </c>
      <c r="B15" s="117"/>
      <c r="C15" s="62">
        <f aca="true" t="shared" si="0" ref="C15:H15">SUM(C4:C14)</f>
        <v>458022</v>
      </c>
      <c r="D15" s="62">
        <f t="shared" si="0"/>
        <v>643012.1</v>
      </c>
      <c r="E15" s="62">
        <f t="shared" si="0"/>
        <v>781591.7</v>
      </c>
      <c r="F15" s="62">
        <f t="shared" si="0"/>
        <v>776158.3</v>
      </c>
      <c r="G15" s="62">
        <f t="shared" si="0"/>
        <v>774986.4</v>
      </c>
      <c r="H15" s="63">
        <f t="shared" si="0"/>
        <v>790533.6000000001</v>
      </c>
    </row>
    <row r="16" spans="1:2" ht="12.75">
      <c r="A16" s="118"/>
      <c r="B16" s="118"/>
    </row>
    <row r="17" spans="1:2" ht="12.75">
      <c r="A17" s="118"/>
      <c r="B17" s="118"/>
    </row>
  </sheetData>
  <sheetProtection password="CF7A" sheet="1" objects="1" scenarios="1"/>
  <mergeCells count="7">
    <mergeCell ref="A15:B15"/>
    <mergeCell ref="A16:B16"/>
    <mergeCell ref="A17:B17"/>
    <mergeCell ref="A1:H1"/>
    <mergeCell ref="A2:A3"/>
    <mergeCell ref="B2:B3"/>
    <mergeCell ref="C2:H2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Pechar</dc:creator>
  <cp:keywords/>
  <dc:description/>
  <cp:lastModifiedBy>v.cvejnova</cp:lastModifiedBy>
  <cp:lastPrinted>2006-03-01T13:37:37Z</cp:lastPrinted>
  <dcterms:created xsi:type="dcterms:W3CDTF">2003-04-08T12:30:50Z</dcterms:created>
  <dcterms:modified xsi:type="dcterms:W3CDTF">2006-03-01T13:44:25Z</dcterms:modified>
  <cp:category/>
  <cp:version/>
  <cp:contentType/>
  <cp:contentStatus/>
</cp:coreProperties>
</file>