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activeTab="0"/>
  </bookViews>
  <sheets>
    <sheet name="VČ" sheetId="1" r:id="rId1"/>
    <sheet name="Vzdělávání a sport šk." sheetId="2" r:id="rId2"/>
    <sheet name="EU soutěže šk." sheetId="3" r:id="rId3"/>
    <sheet name="Arit. průměr" sheetId="4" state="hidden" r:id="rId4"/>
  </sheets>
  <definedNames>
    <definedName name="_xlnm.Print_Area" localSheetId="0">'VČ'!$A$2:$S$37</definedName>
  </definedNames>
  <calcPr fullCalcOnLoad="1"/>
</workbook>
</file>

<file path=xl/sharedStrings.xml><?xml version="1.0" encoding="utf-8"?>
<sst xmlns="http://schemas.openxmlformats.org/spreadsheetml/2006/main" count="353" uniqueCount="212">
  <si>
    <t>č.</t>
  </si>
  <si>
    <t>Žadatel</t>
  </si>
  <si>
    <t>Adresa</t>
  </si>
  <si>
    <t>Hlasování</t>
  </si>
  <si>
    <t>ano</t>
  </si>
  <si>
    <t>ne</t>
  </si>
  <si>
    <t>zdrž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</si>
  <si>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</si>
  <si>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</si>
  <si>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</si>
  <si>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</si>
  <si>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</si>
  <si>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</si>
  <si>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</si>
  <si>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</si>
  <si>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</si>
  <si>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</si>
  <si>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</si>
  <si>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</si>
  <si>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</si>
  <si>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</si>
  <si>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</si>
  <si>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</si>
  <si>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</si>
  <si>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</si>
  <si>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celkem</t>
  </si>
  <si>
    <t xml:space="preserve">    Navrženo</t>
  </si>
  <si>
    <t xml:space="preserve">    Požadavek od MČ</t>
  </si>
  <si>
    <t>rozpočet</t>
  </si>
  <si>
    <t>zbývá</t>
  </si>
  <si>
    <t xml:space="preserve"> </t>
  </si>
  <si>
    <t xml:space="preserve">ZŠ + MŠ </t>
  </si>
  <si>
    <t>Přiděleno</t>
  </si>
  <si>
    <t>Šachový klub Smíchov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</si>
  <si>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</si>
  <si>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</si>
  <si>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</si>
  <si>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</si>
  <si>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>Požadavek celkem</t>
  </si>
  <si>
    <t>Rozdíl požadavek + rozpočet</t>
  </si>
  <si>
    <t>19.</t>
  </si>
  <si>
    <t>žadatele</t>
  </si>
  <si>
    <t>Název projektu</t>
  </si>
  <si>
    <t>Hodnocení žádosti</t>
  </si>
  <si>
    <t>vyhovuje = A nevyhovuje = N</t>
  </si>
  <si>
    <t>Celkový rozpočet</t>
  </si>
  <si>
    <t xml:space="preserve">Účelově určeno na </t>
  </si>
  <si>
    <t>Celkem přiděleno</t>
  </si>
  <si>
    <t>Požadavek od MČ</t>
  </si>
  <si>
    <t>Navrženo</t>
  </si>
  <si>
    <t>FZŠ Drtinova</t>
  </si>
  <si>
    <t xml:space="preserve">  </t>
  </si>
  <si>
    <t>ZŠ Nepomucká</t>
  </si>
  <si>
    <t>ZŠ Podbělohorská</t>
  </si>
  <si>
    <t>Dana Ešnerová</t>
  </si>
  <si>
    <t>ZŠ a MŠ U Santošky</t>
  </si>
  <si>
    <t>požadavky</t>
  </si>
  <si>
    <t>ZŠ a MŠ Radlická</t>
  </si>
  <si>
    <t>Sbor Jednoty bratrské</t>
  </si>
  <si>
    <t>ČS bojovníků za svobodu</t>
  </si>
  <si>
    <t>Jánáčkovo nábř. 9, P-5</t>
  </si>
  <si>
    <t>FZŠ Barrandov II</t>
  </si>
  <si>
    <t>Gymn. Nad Kavalírkou</t>
  </si>
  <si>
    <t>DDM Praha 5</t>
  </si>
  <si>
    <t>Nadace umění pro zdraví</t>
  </si>
  <si>
    <t>Junák Hiawatha Praha</t>
  </si>
  <si>
    <t>SDPS Svítání</t>
  </si>
  <si>
    <t xml:space="preserve">Došlé </t>
  </si>
  <si>
    <t>Přidělené</t>
  </si>
  <si>
    <t xml:space="preserve">Neotevřené </t>
  </si>
  <si>
    <t>Nepřidělené</t>
  </si>
  <si>
    <t>VČ</t>
  </si>
  <si>
    <t>Požadavky</t>
  </si>
  <si>
    <t>3. Podpora účasti škol a školských zařízení na prezentaci a soutěžích  ve státech EU - 2012</t>
  </si>
  <si>
    <t>2. Vzdělávání, sport, volnočasové aktivity škol a školských zařízení - 2012</t>
  </si>
  <si>
    <t>1. Volný čas dětí a mládeže -  2012</t>
  </si>
  <si>
    <t>Aritmetický průměr</t>
  </si>
  <si>
    <t>součet</t>
  </si>
  <si>
    <t>průměr</t>
  </si>
  <si>
    <t>MŠ Duha</t>
  </si>
  <si>
    <t>Trojdílná 1117, P 5</t>
  </si>
  <si>
    <t>U Záběhlického zámku, P 10</t>
  </si>
  <si>
    <t>K Rovinám 535/20, P 5</t>
  </si>
  <si>
    <t>ZŠ Kořenského</t>
  </si>
  <si>
    <t>Kořenského 10/760, P 5</t>
  </si>
  <si>
    <t>ZŠ a MŠ Barrandov</t>
  </si>
  <si>
    <t>Chaplinovo nám. 615/1, P 5</t>
  </si>
  <si>
    <t>U Santošky 1/1007, P 5</t>
  </si>
  <si>
    <t>V Remízku 919, P 5</t>
  </si>
  <si>
    <t>Drtinova 1/1861, P 5</t>
  </si>
  <si>
    <t>Podbělohorská 26/720, P 5</t>
  </si>
  <si>
    <t>Radlická 140/115, P 5</t>
  </si>
  <si>
    <t>Nad Kavalírkou 1, P 5</t>
  </si>
  <si>
    <t>Nepomucká 1/139, P 5</t>
  </si>
  <si>
    <t>Protinacistický odboj za II. sv. války</t>
  </si>
  <si>
    <t>Seznámení žáků s metod. nacist. režimu</t>
  </si>
  <si>
    <t>Difera s.r.o</t>
  </si>
  <si>
    <t>Výtvarný spolek Hruška</t>
  </si>
  <si>
    <t>ak.mal. Radim Vejvoda</t>
  </si>
  <si>
    <t>LTC Zbraslav</t>
  </si>
  <si>
    <t>U Národní galerie 1268</t>
  </si>
  <si>
    <t>Arcidiecézní charita Praha</t>
  </si>
  <si>
    <t>Lohniského 853, P 5</t>
  </si>
  <si>
    <t>Zoubkova 1203/8, P 5</t>
  </si>
  <si>
    <t>Janáčkovo nábřeží ,P 5</t>
  </si>
  <si>
    <t>Londýnská 44, P 2</t>
  </si>
  <si>
    <t>Skaláků 1405/2, P 4</t>
  </si>
  <si>
    <t>Společnost Hrůzův mlýn</t>
  </si>
  <si>
    <t>Zahradníčkova 18, P 5</t>
  </si>
  <si>
    <t>Alice Vondráčková</t>
  </si>
  <si>
    <t>Štefánikova 235/11, P 5</t>
  </si>
  <si>
    <t>Lamačova 911, P 5</t>
  </si>
  <si>
    <t>Jilská 14, P 1</t>
  </si>
  <si>
    <t>TIB, o.s.</t>
  </si>
  <si>
    <t>Na Vysoké II 22, P 5</t>
  </si>
  <si>
    <t>Na Bělidle 27, P 5</t>
  </si>
  <si>
    <t>Štefánikova 19, P 5</t>
  </si>
  <si>
    <t>HB Basket Praha o.p.s.</t>
  </si>
  <si>
    <t>Petržílkova 2261/24,P 5</t>
  </si>
  <si>
    <t>Šesták</t>
  </si>
  <si>
    <t>Ulrychová</t>
  </si>
  <si>
    <t>Atlasová</t>
  </si>
  <si>
    <t>Novák</t>
  </si>
  <si>
    <t>Klema</t>
  </si>
  <si>
    <t>Součet dle kritérií</t>
  </si>
  <si>
    <t>Se skauty ve městě i přírodě</t>
  </si>
  <si>
    <t>A</t>
  </si>
  <si>
    <t>Volný čas dětí a ml. spolku Hruška</t>
  </si>
  <si>
    <t>cenový fond soutěže</t>
  </si>
  <si>
    <t>doprava, ubytování, pronájem základen</t>
  </si>
  <si>
    <t>nájem, provozní náklady,spotřební materiál</t>
  </si>
  <si>
    <t>X. ročník "Mikulášská šach. nadílka"</t>
  </si>
  <si>
    <t>XVII. ročník "O vánočního kapra"</t>
  </si>
  <si>
    <t>Dreyerova 628/7, P 5</t>
  </si>
  <si>
    <t>Grafická dílna</t>
  </si>
  <si>
    <t>nástroje a zařízení, materiály, provozní náklady</t>
  </si>
  <si>
    <t>N</t>
  </si>
  <si>
    <t>Tenis. soustředění a letní ten. kempy</t>
  </si>
  <si>
    <t>ubytování, pronájem sportovišť, sport.vybavení</t>
  </si>
  <si>
    <t>pingpongový stůl, basket. koš, volejb. sada</t>
  </si>
  <si>
    <t>Trnávka 2012</t>
  </si>
  <si>
    <t>Makovského 1333, P 6</t>
  </si>
  <si>
    <t>pronájem, učební pomůcky, propagace</t>
  </si>
  <si>
    <t>Soutěž o Velký a Malý pohár DDM</t>
  </si>
  <si>
    <t>medaile, plakety, poháry</t>
  </si>
  <si>
    <t>Zábavné výtvarné dílny</t>
  </si>
  <si>
    <t>nákup kolejí, elektroinstal., krajina, drobný mat.</t>
  </si>
  <si>
    <t>Výtvarné semináře</t>
  </si>
  <si>
    <t>výtvarný materiál, pronájem</t>
  </si>
  <si>
    <t>Dětské divadelní studio Prahy 5</t>
  </si>
  <si>
    <t>Rozvoj dětí a mládeže</t>
  </si>
  <si>
    <t>příspěvek na PH., vybavení klubů, výtv. potřeby</t>
  </si>
  <si>
    <t>Centrum pro rodiče a děti</t>
  </si>
  <si>
    <t>nájem</t>
  </si>
  <si>
    <t>Letní soustředění</t>
  </si>
  <si>
    <t>doprava, ubytování, strava, drobný materiál</t>
  </si>
  <si>
    <t>Příspěvek na pronájem</t>
  </si>
  <si>
    <t>Hurá do školy</t>
  </si>
  <si>
    <t>Sportovní den k výročí 28. října</t>
  </si>
  <si>
    <t>Svatováclavská pouť</t>
  </si>
  <si>
    <t>Naše duhová zahrada</t>
  </si>
  <si>
    <t>kola, koloběžky, houpačka pro postižené, houpadlo</t>
  </si>
  <si>
    <t>Školní zhrada patří dětem</t>
  </si>
  <si>
    <t>herní prvky na zahradu, montáž, doprava, poštovné</t>
  </si>
  <si>
    <t>Nikdy nejsi sám</t>
  </si>
  <si>
    <t>výtv. pomůcky, materiál, drobná vydání, dovybavení</t>
  </si>
  <si>
    <t>Keramická dílna pro školu i veřejnost</t>
  </si>
  <si>
    <t>Judo Club Kidsport</t>
  </si>
  <si>
    <t>Sportovní kurz</t>
  </si>
  <si>
    <t>doprava, ubytování, strava,pronájem, sport.a did. mat.</t>
  </si>
  <si>
    <t>keramická pec, keramický a výtvarný materiál</t>
  </si>
  <si>
    <t>doprava, ubytování, výtvarný a didaktický materiál</t>
  </si>
  <si>
    <t>Virtuálně a fakticky po Praze a okolí</t>
  </si>
  <si>
    <t>doprava, vstupné, fotoaparát, strava, odměny pro sout.</t>
  </si>
  <si>
    <t>Podpora žáků prvního ročníku</t>
  </si>
  <si>
    <t>nákup základních školních potřeb pro 30 žáků</t>
  </si>
  <si>
    <t>Podpora vznikajícího pěveckého sboru</t>
  </si>
  <si>
    <t>ubytování, strava na soustř.,kláves. nástroj, rytm. nást.</t>
  </si>
  <si>
    <t>Klub Santoška</t>
  </si>
  <si>
    <t>doprava, sportovní vyb., mat., dovybavení pracoven</t>
  </si>
  <si>
    <t>Rozšíření hřiště o prvky pro mládež</t>
  </si>
  <si>
    <t>výtvarný a keramický materiál</t>
  </si>
  <si>
    <t>Oddíly a kroužky juda na zákl. školách</t>
  </si>
  <si>
    <t>Sportem ke zdraví</t>
  </si>
  <si>
    <t>míče, mety, koordinační frekvenční žebřík</t>
  </si>
  <si>
    <t xml:space="preserve">Centrum kvalitního odpoledne </t>
  </si>
  <si>
    <t>herní konzole, hlavolamy, hry, motorový běžecký pás</t>
  </si>
  <si>
    <t>Dětský pěvecký sbor Pegas</t>
  </si>
  <si>
    <t>doprava na památná místa</t>
  </si>
  <si>
    <t>tisk brožur, papír, toner, dvd, digitální tisk fotografie</t>
  </si>
  <si>
    <t>Přírodní dětské hřiště</t>
  </si>
  <si>
    <t>výroba, instalace, doprava herních prvků, materiál</t>
  </si>
  <si>
    <t>Kroužek stolního tenisu</t>
  </si>
  <si>
    <t>3x stůl na stolní tenis</t>
  </si>
  <si>
    <t>Baltie 2012</t>
  </si>
  <si>
    <t>účastnický poplatek, doprava</t>
  </si>
  <si>
    <t xml:space="preserve">A  </t>
  </si>
  <si>
    <t>XVII. ročník "Smíchovská klání"</t>
  </si>
  <si>
    <t>Vzor</t>
  </si>
  <si>
    <t>Hudební Ateliér</t>
  </si>
  <si>
    <t>Modelujeme železnici…..</t>
  </si>
  <si>
    <t>Na houpacím koni</t>
  </si>
  <si>
    <t>nájem tělovýchovných zařízení</t>
  </si>
  <si>
    <t>Esteticko-výchovný kurz 2012</t>
  </si>
  <si>
    <t>20.</t>
  </si>
  <si>
    <t>21.</t>
  </si>
  <si>
    <t>22.</t>
  </si>
  <si>
    <t>23.</t>
  </si>
  <si>
    <t>24.</t>
  </si>
  <si>
    <t>nájem, doprava,  oprava celt a vybav.</t>
  </si>
  <si>
    <t>tisk,CD nosiče, doprava, stejnokroj</t>
  </si>
  <si>
    <t>nájemné ZŠ Barrandov, tatami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</si>
</sst>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sz val="10"/>
      <color indexed="14"/>
      <name val="Arial"/>
      <family val="2"/>
    </font>
    <font>
      <b/>
      <sz val="8"/>
      <name val="Times New Roman"/>
      <family val="1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DashDotDot"/>
    </border>
    <border>
      <left>
        <color indexed="63"/>
      </left>
      <right style="medium"/>
      <top style="medium"/>
      <bottom style="mediumDashDotDot"/>
    </border>
    <border>
      <left>
        <color indexed="63"/>
      </left>
      <right style="thin"/>
      <top style="mediumDashDotDot"/>
      <bottom style="medium"/>
    </border>
    <border>
      <left>
        <color indexed="63"/>
      </left>
      <right style="medium"/>
      <top style="mediumDashDotDot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9" fillId="0" borderId="0" xfId="0" applyFont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3" fontId="17" fillId="24" borderId="14" xfId="0" applyNumberFormat="1" applyFont="1" applyFill="1" applyBorder="1" applyAlignment="1">
      <alignment/>
    </xf>
    <xf numFmtId="0" fontId="17" fillId="24" borderId="15" xfId="0" applyFont="1" applyFill="1" applyBorder="1" applyAlignment="1">
      <alignment/>
    </xf>
    <xf numFmtId="0" fontId="17" fillId="24" borderId="16" xfId="0" applyFont="1" applyFill="1" applyBorder="1" applyAlignment="1">
      <alignment/>
    </xf>
    <xf numFmtId="3" fontId="17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3" fontId="6" fillId="0" borderId="18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0" fillId="0" borderId="0" xfId="0" applyFill="1" applyAlignment="1">
      <alignment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6" fillId="0" borderId="14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wrapText="1"/>
    </xf>
    <xf numFmtId="3" fontId="18" fillId="0" borderId="23" xfId="0" applyNumberFormat="1" applyFont="1" applyBorder="1" applyAlignment="1">
      <alignment horizontal="center" vertical="top" wrapText="1"/>
    </xf>
    <xf numFmtId="3" fontId="18" fillId="0" borderId="23" xfId="0" applyNumberFormat="1" applyFont="1" applyBorder="1" applyAlignment="1">
      <alignment horizontal="center" wrapText="1"/>
    </xf>
    <xf numFmtId="3" fontId="18" fillId="0" borderId="24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wrapText="1"/>
    </xf>
    <xf numFmtId="3" fontId="0" fillId="0" borderId="25" xfId="0" applyNumberFormat="1" applyBorder="1" applyAlignment="1">
      <alignment/>
    </xf>
    <xf numFmtId="3" fontId="11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16" fillId="0" borderId="27" xfId="0" applyFont="1" applyBorder="1" applyAlignment="1">
      <alignment/>
    </xf>
    <xf numFmtId="3" fontId="16" fillId="0" borderId="28" xfId="0" applyNumberFormat="1" applyFont="1" applyBorder="1" applyAlignment="1">
      <alignment/>
    </xf>
    <xf numFmtId="0" fontId="16" fillId="0" borderId="29" xfId="0" applyFont="1" applyBorder="1" applyAlignment="1">
      <alignment/>
    </xf>
    <xf numFmtId="3" fontId="16" fillId="0" borderId="30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9" fillId="0" borderId="26" xfId="0" applyFont="1" applyBorder="1" applyAlignment="1">
      <alignment/>
    </xf>
    <xf numFmtId="3" fontId="9" fillId="0" borderId="25" xfId="0" applyNumberFormat="1" applyFont="1" applyBorder="1" applyAlignment="1">
      <alignment/>
    </xf>
    <xf numFmtId="0" fontId="0" fillId="25" borderId="31" xfId="0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textRotation="90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18" fillId="0" borderId="3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3" fontId="7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" fillId="25" borderId="35" xfId="0" applyFont="1" applyFill="1" applyBorder="1" applyAlignment="1">
      <alignment horizontal="center" wrapText="1"/>
    </xf>
    <xf numFmtId="0" fontId="2" fillId="25" borderId="36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wrapText="1"/>
    </xf>
    <xf numFmtId="0" fontId="0" fillId="25" borderId="36" xfId="0" applyFill="1" applyBorder="1" applyAlignment="1">
      <alignment wrapText="1"/>
    </xf>
    <xf numFmtId="0" fontId="2" fillId="25" borderId="35" xfId="0" applyFont="1" applyFill="1" applyBorder="1" applyAlignment="1">
      <alignment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3" fontId="39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18" fillId="26" borderId="38" xfId="0" applyFont="1" applyFill="1" applyBorder="1" applyAlignment="1">
      <alignment horizontal="center" wrapText="1"/>
    </xf>
    <xf numFmtId="0" fontId="18" fillId="26" borderId="39" xfId="0" applyFont="1" applyFill="1" applyBorder="1" applyAlignment="1">
      <alignment horizontal="center" wrapText="1"/>
    </xf>
    <xf numFmtId="0" fontId="18" fillId="26" borderId="40" xfId="0" applyFont="1" applyFill="1" applyBorder="1" applyAlignment="1">
      <alignment horizontal="center" wrapText="1"/>
    </xf>
    <xf numFmtId="0" fontId="18" fillId="26" borderId="41" xfId="0" applyFont="1" applyFill="1" applyBorder="1" applyAlignment="1">
      <alignment horizontal="center" wrapText="1"/>
    </xf>
    <xf numFmtId="0" fontId="18" fillId="26" borderId="42" xfId="0" applyFont="1" applyFill="1" applyBorder="1" applyAlignment="1">
      <alignment horizontal="center" wrapText="1"/>
    </xf>
    <xf numFmtId="0" fontId="18" fillId="26" borderId="43" xfId="0" applyFont="1" applyFill="1" applyBorder="1" applyAlignment="1">
      <alignment horizontal="center" wrapText="1"/>
    </xf>
    <xf numFmtId="0" fontId="18" fillId="26" borderId="44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1" fontId="5" fillId="0" borderId="42" xfId="0" applyNumberFormat="1" applyFont="1" applyBorder="1" applyAlignment="1">
      <alignment horizontal="center" vertical="center" wrapText="1"/>
    </xf>
    <xf numFmtId="1" fontId="6" fillId="0" borderId="4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3" fontId="0" fillId="0" borderId="48" xfId="0" applyNumberFormat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27" borderId="10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47" xfId="0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 wrapText="1"/>
    </xf>
    <xf numFmtId="1" fontId="6" fillId="0" borderId="49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50" xfId="0" applyNumberFormat="1" applyFont="1" applyBorder="1" applyAlignment="1">
      <alignment horizontal="center" vertical="center" wrapText="1"/>
    </xf>
    <xf numFmtId="1" fontId="6" fillId="0" borderId="51" xfId="0" applyNumberFormat="1" applyFont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6" fillId="0" borderId="53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Fill="1" applyBorder="1" applyAlignment="1">
      <alignment horizontal="center" textRotation="90" wrapText="1"/>
    </xf>
    <xf numFmtId="0" fontId="0" fillId="0" borderId="5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6" fillId="0" borderId="52" xfId="0" applyNumberFormat="1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6" fillId="0" borderId="55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55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55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25" borderId="35" xfId="0" applyFont="1" applyFill="1" applyBorder="1" applyAlignment="1">
      <alignment horizontal="right" wrapText="1"/>
    </xf>
    <xf numFmtId="0" fontId="5" fillId="25" borderId="36" xfId="0" applyFont="1" applyFill="1" applyBorder="1" applyAlignment="1">
      <alignment horizontal="right" wrapText="1"/>
    </xf>
    <xf numFmtId="0" fontId="5" fillId="25" borderId="57" xfId="0" applyFont="1" applyFill="1" applyBorder="1" applyAlignment="1">
      <alignment horizontal="center" wrapText="1"/>
    </xf>
    <xf numFmtId="0" fontId="5" fillId="25" borderId="58" xfId="0" applyFont="1" applyFill="1" applyBorder="1" applyAlignment="1">
      <alignment horizontal="center" wrapText="1"/>
    </xf>
    <xf numFmtId="0" fontId="5" fillId="25" borderId="59" xfId="0" applyFont="1" applyFill="1" applyBorder="1" applyAlignment="1">
      <alignment horizontal="center" wrapText="1"/>
    </xf>
    <xf numFmtId="0" fontId="5" fillId="25" borderId="19" xfId="0" applyFont="1" applyFill="1" applyBorder="1" applyAlignment="1">
      <alignment horizontal="center" wrapText="1"/>
    </xf>
    <xf numFmtId="0" fontId="5" fillId="25" borderId="35" xfId="0" applyFont="1" applyFill="1" applyBorder="1" applyAlignment="1">
      <alignment horizontal="center" wrapText="1"/>
    </xf>
    <xf numFmtId="0" fontId="5" fillId="25" borderId="36" xfId="0" applyFont="1" applyFill="1" applyBorder="1" applyAlignment="1">
      <alignment horizontal="center" wrapText="1"/>
    </xf>
    <xf numFmtId="1" fontId="6" fillId="0" borderId="52" xfId="0" applyNumberFormat="1" applyFont="1" applyBorder="1" applyAlignment="1">
      <alignment horizontal="center" vertical="center" wrapText="1"/>
    </xf>
    <xf numFmtId="1" fontId="6" fillId="0" borderId="6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36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textRotation="90" wrapText="1"/>
    </xf>
    <xf numFmtId="0" fontId="2" fillId="25" borderId="36" xfId="0" applyFont="1" applyFill="1" applyBorder="1" applyAlignment="1">
      <alignment horizontal="center" vertical="center" textRotation="90" wrapText="1"/>
    </xf>
    <xf numFmtId="0" fontId="2" fillId="25" borderId="31" xfId="0" applyFont="1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2" fillId="25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25" borderId="61" xfId="0" applyFont="1" applyFill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49" fontId="5" fillId="25" borderId="35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1" xfId="0" applyFont="1" applyBorder="1" applyAlignment="1">
      <alignment/>
    </xf>
    <xf numFmtId="0" fontId="2" fillId="25" borderId="62" xfId="0" applyFont="1" applyFill="1" applyBorder="1" applyAlignment="1">
      <alignment horizontal="center" wrapText="1"/>
    </xf>
    <xf numFmtId="0" fontId="2" fillId="25" borderId="63" xfId="0" applyFont="1" applyFill="1" applyBorder="1" applyAlignment="1">
      <alignment horizontal="center" wrapText="1"/>
    </xf>
    <xf numFmtId="0" fontId="2" fillId="25" borderId="2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vertical="top" textRotation="90" wrapText="1"/>
    </xf>
    <xf numFmtId="0" fontId="14" fillId="0" borderId="0" xfId="0" applyFont="1" applyFill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4" xfId="0" applyBorder="1" applyAlignment="1">
      <alignment vertical="top"/>
    </xf>
    <xf numFmtId="0" fontId="6" fillId="0" borderId="52" xfId="0" applyFont="1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3" xfId="0" applyBorder="1" applyAlignment="1">
      <alignment vertical="top"/>
    </xf>
    <xf numFmtId="0" fontId="6" fillId="0" borderId="55" xfId="0" applyFont="1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top" textRotation="90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" fontId="5" fillId="0" borderId="56" xfId="0" applyNumberFormat="1" applyFont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52" xfId="0" applyBorder="1" applyAlignment="1">
      <alignment/>
    </xf>
    <xf numFmtId="0" fontId="0" fillId="0" borderId="6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Y72"/>
  <sheetViews>
    <sheetView tabSelected="1" workbookViewId="0" topLeftCell="B1">
      <selection activeCell="X27" sqref="X27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8.57421875" style="0" customWidth="1"/>
    <col min="4" max="4" width="17.28125" style="0" customWidth="1"/>
    <col min="5" max="5" width="25.8515625" style="0" customWidth="1"/>
    <col min="6" max="6" width="8.57421875" style="0" customWidth="1"/>
    <col min="7" max="7" width="6.57421875" style="0" customWidth="1"/>
    <col min="8" max="8" width="17.8515625" style="0" customWidth="1"/>
    <col min="9" max="9" width="6.57421875" style="0" customWidth="1"/>
    <col min="10" max="10" width="5.851562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8.140625" style="0" customWidth="1"/>
    <col min="15" max="15" width="3.7109375" style="0" hidden="1" customWidth="1"/>
    <col min="16" max="16" width="4.140625" style="0" hidden="1" customWidth="1"/>
    <col min="17" max="17" width="0.13671875" style="0" hidden="1" customWidth="1"/>
    <col min="18" max="18" width="4.7109375" style="0" hidden="1" customWidth="1"/>
    <col min="19" max="19" width="10.7109375" style="0" hidden="1" customWidth="1"/>
    <col min="22" max="22" width="14.28125" style="0" customWidth="1"/>
  </cols>
  <sheetData>
    <row r="2" spans="4:13" ht="16.5" thickBot="1">
      <c r="D2" s="12" t="s">
        <v>75</v>
      </c>
      <c r="E2" s="12"/>
      <c r="F2" s="2"/>
      <c r="G2" s="2"/>
      <c r="H2" s="2"/>
      <c r="I2" s="2"/>
      <c r="J2" s="2"/>
      <c r="K2" s="2"/>
      <c r="L2" s="2"/>
      <c r="M2" s="2"/>
    </row>
    <row r="3" spans="2:19" ht="27" customHeight="1" thickBot="1">
      <c r="B3" s="217" t="s">
        <v>0</v>
      </c>
      <c r="C3" s="229" t="s">
        <v>1</v>
      </c>
      <c r="D3" s="119" t="s">
        <v>2</v>
      </c>
      <c r="E3" s="229" t="s">
        <v>42</v>
      </c>
      <c r="F3" s="229" t="s">
        <v>46</v>
      </c>
      <c r="G3" s="230"/>
      <c r="H3" s="230"/>
      <c r="I3" s="233" t="s">
        <v>43</v>
      </c>
      <c r="J3" s="234"/>
      <c r="K3" s="225" t="s">
        <v>45</v>
      </c>
      <c r="L3" s="226"/>
      <c r="M3" s="220" t="s">
        <v>48</v>
      </c>
      <c r="N3" s="220" t="s">
        <v>49</v>
      </c>
      <c r="O3" s="239" t="s">
        <v>3</v>
      </c>
      <c r="P3" s="240"/>
      <c r="Q3" s="240"/>
      <c r="R3" s="241"/>
      <c r="S3" s="179" t="s">
        <v>76</v>
      </c>
    </row>
    <row r="4" spans="2:19" ht="15" customHeight="1">
      <c r="B4" s="218"/>
      <c r="C4" s="223"/>
      <c r="D4" s="121" t="s">
        <v>41</v>
      </c>
      <c r="E4" s="223"/>
      <c r="F4" s="231"/>
      <c r="G4" s="231"/>
      <c r="H4" s="231"/>
      <c r="I4" s="235" t="s">
        <v>44</v>
      </c>
      <c r="J4" s="236"/>
      <c r="K4" s="227"/>
      <c r="L4" s="227"/>
      <c r="M4" s="223"/>
      <c r="N4" s="221"/>
      <c r="O4" s="206" t="s">
        <v>4</v>
      </c>
      <c r="P4" s="208" t="s">
        <v>5</v>
      </c>
      <c r="Q4" s="209"/>
      <c r="R4" s="212" t="s">
        <v>6</v>
      </c>
      <c r="S4" s="180"/>
    </row>
    <row r="5" spans="2:19" ht="14.25" customHeight="1">
      <c r="B5" s="218"/>
      <c r="C5" s="223"/>
      <c r="D5" s="122"/>
      <c r="E5" s="223"/>
      <c r="F5" s="231"/>
      <c r="G5" s="231"/>
      <c r="H5" s="231"/>
      <c r="I5" s="237"/>
      <c r="J5" s="237"/>
      <c r="K5" s="227"/>
      <c r="L5" s="227"/>
      <c r="M5" s="223"/>
      <c r="N5" s="221"/>
      <c r="O5" s="207"/>
      <c r="P5" s="210"/>
      <c r="Q5" s="211"/>
      <c r="R5" s="213"/>
      <c r="S5" s="180"/>
    </row>
    <row r="6" spans="2:20" ht="13.5" thickBot="1">
      <c r="B6" s="219"/>
      <c r="C6" s="224"/>
      <c r="D6" s="64"/>
      <c r="E6" s="224"/>
      <c r="F6" s="232"/>
      <c r="G6" s="232"/>
      <c r="H6" s="232"/>
      <c r="I6" s="238"/>
      <c r="J6" s="238"/>
      <c r="K6" s="228"/>
      <c r="L6" s="228"/>
      <c r="M6" s="224"/>
      <c r="N6" s="222"/>
      <c r="O6" s="207"/>
      <c r="P6" s="210"/>
      <c r="Q6" s="211"/>
      <c r="R6" s="213"/>
      <c r="S6" s="181"/>
      <c r="T6" s="37"/>
    </row>
    <row r="7" spans="2:20" ht="12" customHeight="1">
      <c r="B7" s="138" t="s">
        <v>7</v>
      </c>
      <c r="C7" s="3" t="s">
        <v>65</v>
      </c>
      <c r="D7" s="3" t="s">
        <v>103</v>
      </c>
      <c r="E7" s="5" t="s">
        <v>125</v>
      </c>
      <c r="F7" s="201" t="s">
        <v>129</v>
      </c>
      <c r="G7" s="202"/>
      <c r="H7" s="203"/>
      <c r="I7" s="204" t="s">
        <v>126</v>
      </c>
      <c r="J7" s="205"/>
      <c r="K7" s="191">
        <v>611111</v>
      </c>
      <c r="L7" s="192"/>
      <c r="M7" s="18">
        <v>90000</v>
      </c>
      <c r="N7" s="46">
        <v>50000</v>
      </c>
      <c r="O7" s="166">
        <v>5</v>
      </c>
      <c r="P7" s="19">
        <v>0</v>
      </c>
      <c r="Q7" s="89">
        <v>0</v>
      </c>
      <c r="R7" s="90">
        <v>0</v>
      </c>
      <c r="S7" s="160">
        <v>76</v>
      </c>
      <c r="T7" s="40"/>
    </row>
    <row r="8" spans="2:20" ht="12" customHeight="1">
      <c r="B8" s="135" t="s">
        <v>8</v>
      </c>
      <c r="C8" s="22" t="s">
        <v>97</v>
      </c>
      <c r="D8" s="22" t="s">
        <v>104</v>
      </c>
      <c r="E8" s="3" t="s">
        <v>127</v>
      </c>
      <c r="F8" s="193" t="s">
        <v>130</v>
      </c>
      <c r="G8" s="194"/>
      <c r="H8" s="195"/>
      <c r="I8" s="176" t="s">
        <v>126</v>
      </c>
      <c r="J8" s="177"/>
      <c r="K8" s="174">
        <v>158724</v>
      </c>
      <c r="L8" s="175"/>
      <c r="M8" s="20">
        <v>52000</v>
      </c>
      <c r="N8" s="47">
        <v>0</v>
      </c>
      <c r="O8" s="162">
        <v>5</v>
      </c>
      <c r="P8" s="163">
        <v>0</v>
      </c>
      <c r="Q8" s="164">
        <v>0</v>
      </c>
      <c r="R8" s="165">
        <v>0</v>
      </c>
      <c r="S8" s="167">
        <v>43</v>
      </c>
      <c r="T8" s="40"/>
    </row>
    <row r="9" spans="2:20" ht="12" customHeight="1">
      <c r="B9" s="135" t="s">
        <v>9</v>
      </c>
      <c r="C9" s="3" t="s">
        <v>33</v>
      </c>
      <c r="D9" s="3" t="s">
        <v>133</v>
      </c>
      <c r="E9" s="3" t="s">
        <v>197</v>
      </c>
      <c r="F9" s="193" t="s">
        <v>128</v>
      </c>
      <c r="G9" s="194"/>
      <c r="H9" s="195"/>
      <c r="I9" s="176" t="s">
        <v>126</v>
      </c>
      <c r="J9" s="177"/>
      <c r="K9" s="174">
        <v>15900</v>
      </c>
      <c r="L9" s="175"/>
      <c r="M9" s="20">
        <v>7000</v>
      </c>
      <c r="N9" s="48">
        <v>6000</v>
      </c>
      <c r="O9" s="162">
        <v>5</v>
      </c>
      <c r="P9" s="163">
        <v>0</v>
      </c>
      <c r="Q9" s="164">
        <v>0</v>
      </c>
      <c r="R9" s="165">
        <v>0</v>
      </c>
      <c r="S9" s="167">
        <v>100</v>
      </c>
      <c r="T9" s="40"/>
    </row>
    <row r="10" spans="2:20" ht="12" customHeight="1">
      <c r="B10" s="135" t="s">
        <v>10</v>
      </c>
      <c r="C10" s="3" t="s">
        <v>33</v>
      </c>
      <c r="D10" s="3" t="s">
        <v>133</v>
      </c>
      <c r="E10" s="3" t="s">
        <v>131</v>
      </c>
      <c r="F10" s="193" t="s">
        <v>128</v>
      </c>
      <c r="G10" s="194"/>
      <c r="H10" s="195"/>
      <c r="I10" s="176" t="s">
        <v>126</v>
      </c>
      <c r="J10" s="177"/>
      <c r="K10" s="174">
        <v>11000</v>
      </c>
      <c r="L10" s="175"/>
      <c r="M10" s="20">
        <v>5000</v>
      </c>
      <c r="N10" s="47">
        <v>4000</v>
      </c>
      <c r="O10" s="162">
        <v>5</v>
      </c>
      <c r="P10" s="163">
        <v>0</v>
      </c>
      <c r="Q10" s="164">
        <v>0</v>
      </c>
      <c r="R10" s="165">
        <v>0</v>
      </c>
      <c r="S10" s="167">
        <v>100</v>
      </c>
      <c r="T10" s="40"/>
    </row>
    <row r="11" spans="2:20" ht="12" customHeight="1">
      <c r="B11" s="135" t="s">
        <v>11</v>
      </c>
      <c r="C11" s="3" t="s">
        <v>33</v>
      </c>
      <c r="D11" s="3" t="s">
        <v>133</v>
      </c>
      <c r="E11" s="11" t="s">
        <v>132</v>
      </c>
      <c r="F11" s="193" t="s">
        <v>128</v>
      </c>
      <c r="G11" s="194"/>
      <c r="H11" s="195"/>
      <c r="I11" s="176" t="s">
        <v>126</v>
      </c>
      <c r="J11" s="177"/>
      <c r="K11" s="174">
        <v>14700</v>
      </c>
      <c r="L11" s="175"/>
      <c r="M11" s="20">
        <v>8000</v>
      </c>
      <c r="N11" s="48">
        <v>7000</v>
      </c>
      <c r="O11" s="162">
        <v>5</v>
      </c>
      <c r="P11" s="163">
        <v>0</v>
      </c>
      <c r="Q11" s="164">
        <v>0</v>
      </c>
      <c r="R11" s="165">
        <v>0</v>
      </c>
      <c r="S11" s="167">
        <v>100</v>
      </c>
      <c r="T11" s="40"/>
    </row>
    <row r="12" spans="2:25" ht="12" customHeight="1">
      <c r="B12" s="135" t="s">
        <v>12</v>
      </c>
      <c r="C12" s="3" t="s">
        <v>98</v>
      </c>
      <c r="D12" s="24" t="s">
        <v>102</v>
      </c>
      <c r="E12" s="11" t="s">
        <v>134</v>
      </c>
      <c r="F12" s="193" t="s">
        <v>135</v>
      </c>
      <c r="G12" s="194"/>
      <c r="H12" s="195"/>
      <c r="I12" s="176" t="s">
        <v>136</v>
      </c>
      <c r="J12" s="177"/>
      <c r="K12" s="174">
        <v>92300</v>
      </c>
      <c r="L12" s="175"/>
      <c r="M12" s="20">
        <v>84700</v>
      </c>
      <c r="N12" s="47">
        <v>0</v>
      </c>
      <c r="O12" s="162">
        <v>5</v>
      </c>
      <c r="P12" s="163">
        <v>0</v>
      </c>
      <c r="Q12" s="164">
        <v>0</v>
      </c>
      <c r="R12" s="165">
        <v>0</v>
      </c>
      <c r="S12" s="167">
        <v>0</v>
      </c>
      <c r="T12" s="40"/>
      <c r="V12" s="168"/>
      <c r="W12" s="168"/>
      <c r="X12" s="168"/>
      <c r="Y12" s="168"/>
    </row>
    <row r="13" spans="2:20" ht="12" customHeight="1">
      <c r="B13" s="135" t="s">
        <v>13</v>
      </c>
      <c r="C13" s="24" t="s">
        <v>99</v>
      </c>
      <c r="D13" s="24" t="s">
        <v>100</v>
      </c>
      <c r="E13" s="11" t="s">
        <v>137</v>
      </c>
      <c r="F13" s="193" t="s">
        <v>138</v>
      </c>
      <c r="G13" s="194"/>
      <c r="H13" s="195"/>
      <c r="I13" s="189" t="s">
        <v>126</v>
      </c>
      <c r="J13" s="190"/>
      <c r="K13" s="174">
        <v>286350</v>
      </c>
      <c r="L13" s="175"/>
      <c r="M13" s="20">
        <v>90000</v>
      </c>
      <c r="N13" s="48">
        <v>0</v>
      </c>
      <c r="O13" s="162">
        <v>5</v>
      </c>
      <c r="P13" s="163">
        <v>0</v>
      </c>
      <c r="Q13" s="164">
        <v>0</v>
      </c>
      <c r="R13" s="165">
        <v>0</v>
      </c>
      <c r="S13" s="167">
        <v>40</v>
      </c>
      <c r="T13" s="40"/>
    </row>
    <row r="14" spans="2:20" ht="12" customHeight="1">
      <c r="B14" s="135" t="s">
        <v>14</v>
      </c>
      <c r="C14" s="3" t="s">
        <v>101</v>
      </c>
      <c r="D14" s="3" t="s">
        <v>105</v>
      </c>
      <c r="E14" s="11" t="s">
        <v>180</v>
      </c>
      <c r="F14" s="193" t="s">
        <v>139</v>
      </c>
      <c r="G14" s="194"/>
      <c r="H14" s="195"/>
      <c r="I14" s="189" t="s">
        <v>136</v>
      </c>
      <c r="J14" s="190"/>
      <c r="K14" s="174">
        <v>50000</v>
      </c>
      <c r="L14" s="175"/>
      <c r="M14" s="20">
        <v>37500</v>
      </c>
      <c r="N14" s="47">
        <v>0</v>
      </c>
      <c r="O14" s="162">
        <v>5</v>
      </c>
      <c r="P14" s="163">
        <v>0</v>
      </c>
      <c r="Q14" s="164">
        <v>0</v>
      </c>
      <c r="R14" s="165">
        <v>0</v>
      </c>
      <c r="S14" s="167">
        <v>0</v>
      </c>
      <c r="T14" s="40"/>
    </row>
    <row r="15" spans="2:23" ht="12" customHeight="1">
      <c r="B15" s="135" t="s">
        <v>15</v>
      </c>
      <c r="C15" s="3" t="s">
        <v>107</v>
      </c>
      <c r="D15" s="3" t="s">
        <v>108</v>
      </c>
      <c r="E15" s="3" t="s">
        <v>140</v>
      </c>
      <c r="F15" s="193" t="s">
        <v>209</v>
      </c>
      <c r="G15" s="194"/>
      <c r="H15" s="195"/>
      <c r="I15" s="176" t="s">
        <v>126</v>
      </c>
      <c r="J15" s="177"/>
      <c r="K15" s="174">
        <v>262000</v>
      </c>
      <c r="L15" s="175"/>
      <c r="M15" s="20">
        <v>46000</v>
      </c>
      <c r="N15" s="48">
        <v>25000</v>
      </c>
      <c r="O15" s="162">
        <v>5</v>
      </c>
      <c r="P15" s="163">
        <v>0</v>
      </c>
      <c r="Q15" s="164">
        <v>0</v>
      </c>
      <c r="R15" s="165">
        <v>0</v>
      </c>
      <c r="S15" s="167">
        <v>75</v>
      </c>
      <c r="T15" s="41"/>
      <c r="U15" s="33"/>
      <c r="V15" s="33"/>
      <c r="W15" s="33"/>
    </row>
    <row r="16" spans="2:22" ht="12" customHeight="1">
      <c r="B16" s="135" t="s">
        <v>16</v>
      </c>
      <c r="C16" s="3" t="s">
        <v>109</v>
      </c>
      <c r="D16" s="3" t="s">
        <v>141</v>
      </c>
      <c r="E16" s="3" t="s">
        <v>199</v>
      </c>
      <c r="F16" s="193" t="s">
        <v>142</v>
      </c>
      <c r="G16" s="194"/>
      <c r="H16" s="195"/>
      <c r="I16" s="176" t="s">
        <v>136</v>
      </c>
      <c r="J16" s="177"/>
      <c r="K16" s="174">
        <v>178300</v>
      </c>
      <c r="L16" s="175"/>
      <c r="M16" s="20">
        <v>120000</v>
      </c>
      <c r="N16" s="47">
        <v>0</v>
      </c>
      <c r="O16" s="162">
        <v>5</v>
      </c>
      <c r="P16" s="163">
        <v>0</v>
      </c>
      <c r="Q16" s="164">
        <v>0</v>
      </c>
      <c r="R16" s="165">
        <v>0</v>
      </c>
      <c r="S16" s="167">
        <v>0</v>
      </c>
      <c r="T16" s="40"/>
      <c r="V16">
        <v>0</v>
      </c>
    </row>
    <row r="17" spans="2:20" ht="12" customHeight="1">
      <c r="B17" s="135" t="s">
        <v>17</v>
      </c>
      <c r="C17" s="22" t="s">
        <v>63</v>
      </c>
      <c r="D17" s="22" t="s">
        <v>110</v>
      </c>
      <c r="E17" s="3" t="s">
        <v>143</v>
      </c>
      <c r="F17" s="193" t="s">
        <v>144</v>
      </c>
      <c r="G17" s="194"/>
      <c r="H17" s="195"/>
      <c r="I17" s="176" t="s">
        <v>126</v>
      </c>
      <c r="J17" s="177"/>
      <c r="K17" s="174">
        <v>32000</v>
      </c>
      <c r="L17" s="175"/>
      <c r="M17" s="20">
        <v>20000</v>
      </c>
      <c r="N17" s="48">
        <v>19000</v>
      </c>
      <c r="O17" s="162">
        <v>5</v>
      </c>
      <c r="P17" s="163">
        <v>0</v>
      </c>
      <c r="Q17" s="164">
        <v>0</v>
      </c>
      <c r="R17" s="165">
        <v>0</v>
      </c>
      <c r="S17" s="167">
        <v>100</v>
      </c>
      <c r="T17" s="40"/>
    </row>
    <row r="18" spans="2:20" ht="12" customHeight="1">
      <c r="B18" s="135" t="s">
        <v>18</v>
      </c>
      <c r="C18" s="22" t="s">
        <v>63</v>
      </c>
      <c r="D18" s="22" t="s">
        <v>110</v>
      </c>
      <c r="E18" s="3" t="s">
        <v>145</v>
      </c>
      <c r="F18" s="193" t="s">
        <v>181</v>
      </c>
      <c r="G18" s="194"/>
      <c r="H18" s="195"/>
      <c r="I18" s="176" t="s">
        <v>126</v>
      </c>
      <c r="J18" s="177"/>
      <c r="K18" s="174">
        <v>16000</v>
      </c>
      <c r="L18" s="175"/>
      <c r="M18" s="20">
        <v>9000</v>
      </c>
      <c r="N18" s="47">
        <v>8000</v>
      </c>
      <c r="O18" s="162">
        <v>5</v>
      </c>
      <c r="P18" s="163">
        <v>0</v>
      </c>
      <c r="Q18" s="164">
        <v>0</v>
      </c>
      <c r="R18" s="165">
        <v>0</v>
      </c>
      <c r="S18" s="167">
        <v>100</v>
      </c>
      <c r="T18" s="40"/>
    </row>
    <row r="19" spans="2:22" ht="12" customHeight="1">
      <c r="B19" s="135" t="s">
        <v>19</v>
      </c>
      <c r="C19" s="22" t="s">
        <v>63</v>
      </c>
      <c r="D19" s="22" t="s">
        <v>110</v>
      </c>
      <c r="E19" s="3" t="s">
        <v>200</v>
      </c>
      <c r="F19" s="193" t="s">
        <v>146</v>
      </c>
      <c r="G19" s="194"/>
      <c r="H19" s="195"/>
      <c r="I19" s="176" t="s">
        <v>126</v>
      </c>
      <c r="J19" s="177"/>
      <c r="K19" s="174">
        <v>16000</v>
      </c>
      <c r="L19" s="175"/>
      <c r="M19" s="23">
        <v>12000</v>
      </c>
      <c r="N19" s="48">
        <v>11000</v>
      </c>
      <c r="O19" s="162">
        <v>5</v>
      </c>
      <c r="P19" s="163">
        <v>0</v>
      </c>
      <c r="Q19" s="164">
        <v>0</v>
      </c>
      <c r="R19" s="165">
        <v>0</v>
      </c>
      <c r="S19" s="167">
        <v>100</v>
      </c>
      <c r="T19" s="41"/>
      <c r="U19" s="33"/>
      <c r="V19" t="s">
        <v>30</v>
      </c>
    </row>
    <row r="20" spans="2:20" ht="12" customHeight="1">
      <c r="B20" s="135" t="s">
        <v>20</v>
      </c>
      <c r="C20" s="3" t="s">
        <v>54</v>
      </c>
      <c r="D20" s="3" t="s">
        <v>111</v>
      </c>
      <c r="E20" s="3" t="s">
        <v>147</v>
      </c>
      <c r="F20" s="193" t="s">
        <v>148</v>
      </c>
      <c r="G20" s="194"/>
      <c r="H20" s="195"/>
      <c r="I20" s="176" t="s">
        <v>126</v>
      </c>
      <c r="J20" s="177"/>
      <c r="K20" s="174">
        <v>123800</v>
      </c>
      <c r="L20" s="175"/>
      <c r="M20" s="20">
        <v>80000</v>
      </c>
      <c r="N20" s="47">
        <v>40000</v>
      </c>
      <c r="O20" s="162">
        <v>5</v>
      </c>
      <c r="P20" s="163">
        <v>0</v>
      </c>
      <c r="Q20" s="164">
        <v>0</v>
      </c>
      <c r="R20" s="165">
        <v>0</v>
      </c>
      <c r="S20" s="167">
        <v>76</v>
      </c>
      <c r="T20" s="40"/>
    </row>
    <row r="21" spans="2:20" ht="12" customHeight="1">
      <c r="B21" s="135" t="s">
        <v>21</v>
      </c>
      <c r="C21" s="3" t="s">
        <v>64</v>
      </c>
      <c r="D21" s="24" t="s">
        <v>112</v>
      </c>
      <c r="E21" s="3" t="s">
        <v>149</v>
      </c>
      <c r="F21" s="193" t="s">
        <v>153</v>
      </c>
      <c r="G21" s="194"/>
      <c r="H21" s="195"/>
      <c r="I21" s="176" t="s">
        <v>126</v>
      </c>
      <c r="J21" s="177"/>
      <c r="K21" s="174">
        <v>350000</v>
      </c>
      <c r="L21" s="175"/>
      <c r="M21" s="20">
        <v>150000</v>
      </c>
      <c r="N21" s="48">
        <v>50000</v>
      </c>
      <c r="O21" s="162">
        <v>5</v>
      </c>
      <c r="P21" s="163">
        <v>0</v>
      </c>
      <c r="Q21" s="164">
        <v>0</v>
      </c>
      <c r="R21" s="165">
        <v>0</v>
      </c>
      <c r="S21" s="167">
        <v>63</v>
      </c>
      <c r="T21" s="39"/>
    </row>
    <row r="22" spans="2:20" ht="12" customHeight="1">
      <c r="B22" s="135" t="s">
        <v>22</v>
      </c>
      <c r="C22" s="24" t="s">
        <v>58</v>
      </c>
      <c r="D22" s="24" t="s">
        <v>114</v>
      </c>
      <c r="E22" s="10" t="s">
        <v>150</v>
      </c>
      <c r="F22" s="193" t="s">
        <v>151</v>
      </c>
      <c r="G22" s="194"/>
      <c r="H22" s="195"/>
      <c r="I22" s="176" t="s">
        <v>126</v>
      </c>
      <c r="J22" s="177"/>
      <c r="K22" s="174">
        <v>401700</v>
      </c>
      <c r="L22" s="175"/>
      <c r="M22" s="20">
        <v>29000</v>
      </c>
      <c r="N22" s="47">
        <v>10000</v>
      </c>
      <c r="O22" s="162">
        <v>5</v>
      </c>
      <c r="P22" s="163">
        <v>0</v>
      </c>
      <c r="Q22" s="164">
        <v>0</v>
      </c>
      <c r="R22" s="165">
        <v>0</v>
      </c>
      <c r="S22" s="167">
        <v>70</v>
      </c>
      <c r="T22" s="42"/>
    </row>
    <row r="23" spans="2:20" ht="12" customHeight="1">
      <c r="B23" s="135" t="s">
        <v>23</v>
      </c>
      <c r="C23" s="3" t="s">
        <v>201</v>
      </c>
      <c r="D23" s="3" t="s">
        <v>115</v>
      </c>
      <c r="E23" s="3" t="s">
        <v>152</v>
      </c>
      <c r="F23" s="193" t="s">
        <v>153</v>
      </c>
      <c r="G23" s="194"/>
      <c r="H23" s="195"/>
      <c r="I23" s="176" t="s">
        <v>126</v>
      </c>
      <c r="J23" s="177"/>
      <c r="K23" s="174">
        <v>856000</v>
      </c>
      <c r="L23" s="175"/>
      <c r="M23" s="20">
        <v>40000</v>
      </c>
      <c r="N23" s="48">
        <v>40000</v>
      </c>
      <c r="O23" s="162">
        <v>5</v>
      </c>
      <c r="P23" s="163">
        <v>0</v>
      </c>
      <c r="Q23" s="164">
        <v>0</v>
      </c>
      <c r="R23" s="165">
        <v>0</v>
      </c>
      <c r="S23" s="167">
        <v>100</v>
      </c>
      <c r="T23" s="42"/>
    </row>
    <row r="24" spans="2:20" ht="12" customHeight="1">
      <c r="B24" s="135" t="s">
        <v>24</v>
      </c>
      <c r="C24" s="3" t="s">
        <v>66</v>
      </c>
      <c r="D24" s="3" t="s">
        <v>116</v>
      </c>
      <c r="E24" s="3" t="s">
        <v>154</v>
      </c>
      <c r="F24" s="193" t="s">
        <v>155</v>
      </c>
      <c r="G24" s="199"/>
      <c r="H24" s="200"/>
      <c r="I24" s="176" t="s">
        <v>126</v>
      </c>
      <c r="J24" s="177"/>
      <c r="K24" s="174">
        <v>138780</v>
      </c>
      <c r="L24" s="177"/>
      <c r="M24" s="20">
        <v>40000</v>
      </c>
      <c r="N24" s="48">
        <v>35000</v>
      </c>
      <c r="O24" s="162">
        <v>5</v>
      </c>
      <c r="P24" s="163">
        <v>0</v>
      </c>
      <c r="Q24" s="164">
        <v>0</v>
      </c>
      <c r="R24" s="165">
        <v>0</v>
      </c>
      <c r="S24" s="167">
        <v>76</v>
      </c>
      <c r="T24" s="42"/>
    </row>
    <row r="25" spans="2:20" ht="12" customHeight="1">
      <c r="B25" s="135" t="s">
        <v>40</v>
      </c>
      <c r="C25" s="24" t="s">
        <v>117</v>
      </c>
      <c r="D25" s="24" t="s">
        <v>118</v>
      </c>
      <c r="E25" s="3" t="s">
        <v>156</v>
      </c>
      <c r="F25" s="193" t="s">
        <v>202</v>
      </c>
      <c r="G25" s="199"/>
      <c r="H25" s="200"/>
      <c r="I25" s="176" t="s">
        <v>126</v>
      </c>
      <c r="J25" s="177"/>
      <c r="K25" s="174">
        <v>127000</v>
      </c>
      <c r="L25" s="177"/>
      <c r="M25" s="20">
        <v>63500</v>
      </c>
      <c r="N25" s="48">
        <v>0</v>
      </c>
      <c r="O25" s="162">
        <v>5</v>
      </c>
      <c r="P25" s="163">
        <v>0</v>
      </c>
      <c r="Q25" s="164">
        <v>0</v>
      </c>
      <c r="R25" s="165">
        <v>0</v>
      </c>
      <c r="S25" s="167">
        <v>43</v>
      </c>
      <c r="T25" s="42"/>
    </row>
    <row r="26" spans="2:20" ht="12" customHeight="1">
      <c r="B26" s="135" t="s">
        <v>204</v>
      </c>
      <c r="C26" s="3"/>
      <c r="D26" s="3"/>
      <c r="E26" s="3"/>
      <c r="F26" s="193"/>
      <c r="G26" s="199"/>
      <c r="H26" s="200"/>
      <c r="I26" s="176"/>
      <c r="J26" s="177"/>
      <c r="K26" s="174"/>
      <c r="L26" s="177"/>
      <c r="M26" s="20">
        <v>0</v>
      </c>
      <c r="N26" s="48"/>
      <c r="O26" s="45"/>
      <c r="P26" s="21"/>
      <c r="Q26" s="124"/>
      <c r="R26" s="125"/>
      <c r="S26" s="142"/>
      <c r="T26" s="42"/>
    </row>
    <row r="27" spans="2:20" ht="12" customHeight="1">
      <c r="B27" s="135" t="s">
        <v>205</v>
      </c>
      <c r="C27" s="3"/>
      <c r="D27" s="3"/>
      <c r="E27" s="10"/>
      <c r="F27" s="193"/>
      <c r="G27" s="199"/>
      <c r="H27" s="200"/>
      <c r="I27" s="176"/>
      <c r="J27" s="177"/>
      <c r="K27" s="174"/>
      <c r="L27" s="177"/>
      <c r="M27" s="20">
        <v>0</v>
      </c>
      <c r="N27" s="48"/>
      <c r="O27" s="45"/>
      <c r="P27" s="21"/>
      <c r="Q27" s="124"/>
      <c r="R27" s="125"/>
      <c r="S27" s="142"/>
      <c r="T27" s="42"/>
    </row>
    <row r="28" spans="2:20" ht="12" customHeight="1" thickBot="1">
      <c r="B28" s="139" t="s">
        <v>206</v>
      </c>
      <c r="C28" s="4"/>
      <c r="D28" s="4"/>
      <c r="E28" s="4"/>
      <c r="F28" s="196"/>
      <c r="G28" s="197"/>
      <c r="H28" s="198"/>
      <c r="I28" s="171"/>
      <c r="J28" s="188"/>
      <c r="K28" s="187"/>
      <c r="L28" s="173"/>
      <c r="M28" s="50">
        <v>0</v>
      </c>
      <c r="N28" s="76"/>
      <c r="O28" s="147"/>
      <c r="P28" s="148"/>
      <c r="Q28" s="214"/>
      <c r="R28" s="215"/>
      <c r="S28" s="143"/>
      <c r="T28" s="42"/>
    </row>
    <row r="29" spans="2:19" ht="15.75" customHeight="1" thickBot="1">
      <c r="B29" s="26"/>
      <c r="C29" s="26"/>
      <c r="D29" s="27"/>
      <c r="E29" s="27"/>
      <c r="F29" s="28"/>
      <c r="G29" s="29"/>
      <c r="H29" s="29"/>
      <c r="I29" s="29"/>
      <c r="J29" s="29"/>
      <c r="K29" s="29"/>
      <c r="L29" s="30"/>
      <c r="M29" s="31" t="s">
        <v>25</v>
      </c>
      <c r="N29" s="91">
        <f>SUM(N7:N28)</f>
        <v>305000</v>
      </c>
      <c r="O29" s="29"/>
      <c r="P29" s="29"/>
      <c r="Q29" s="244"/>
      <c r="R29" s="244"/>
      <c r="S29" s="6"/>
    </row>
    <row r="31" spans="6:13" ht="12.75">
      <c r="F31" t="s">
        <v>30</v>
      </c>
      <c r="M31" s="13"/>
    </row>
    <row r="32" ht="6.75" customHeight="1"/>
    <row r="33" spans="2:14" ht="7.5" customHeight="1" hidden="1" thickBot="1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2:23" ht="45" customHeight="1">
      <c r="B34" s="245"/>
      <c r="C34" s="67"/>
      <c r="D34" s="68"/>
      <c r="E34" s="68"/>
      <c r="F34" s="69"/>
      <c r="G34" s="178"/>
      <c r="H34" s="65"/>
      <c r="I34" s="172"/>
      <c r="J34" s="170"/>
      <c r="K34" s="170"/>
      <c r="L34" s="170"/>
      <c r="M34" s="246"/>
      <c r="N34" s="178"/>
      <c r="O34" s="243"/>
      <c r="P34" s="243"/>
      <c r="Q34" s="243"/>
      <c r="R34" s="243"/>
      <c r="V34" s="131">
        <f>SUM(M7:M28)</f>
        <v>983700</v>
      </c>
      <c r="W34" t="s">
        <v>72</v>
      </c>
    </row>
    <row r="35" spans="2:22" ht="15.75">
      <c r="B35" s="245"/>
      <c r="C35" s="70"/>
      <c r="D35" s="68"/>
      <c r="E35" s="70"/>
      <c r="F35" s="247"/>
      <c r="G35" s="178"/>
      <c r="H35" s="65"/>
      <c r="I35" s="71"/>
      <c r="J35" s="71"/>
      <c r="K35" s="72"/>
      <c r="L35" s="72"/>
      <c r="M35" s="183"/>
      <c r="N35" s="178"/>
      <c r="O35" s="242"/>
      <c r="P35" s="216"/>
      <c r="Q35" s="216"/>
      <c r="R35" s="216"/>
      <c r="V35" s="13"/>
    </row>
    <row r="36" spans="2:18" ht="12.75" customHeight="1">
      <c r="B36" s="245"/>
      <c r="C36" s="75"/>
      <c r="D36" s="75"/>
      <c r="E36" s="75"/>
      <c r="F36" s="247"/>
      <c r="G36" s="178"/>
      <c r="H36" s="65"/>
      <c r="I36" s="182"/>
      <c r="J36" s="184"/>
      <c r="K36" s="182"/>
      <c r="L36" s="184"/>
      <c r="M36" s="183"/>
      <c r="N36" s="178"/>
      <c r="O36" s="242"/>
      <c r="P36" s="216"/>
      <c r="Q36" s="216"/>
      <c r="R36" s="216"/>
    </row>
    <row r="37" spans="2:24" ht="21.75" customHeight="1">
      <c r="B37" s="245"/>
      <c r="C37" s="75"/>
      <c r="D37" s="75"/>
      <c r="E37" s="75"/>
      <c r="F37" s="247"/>
      <c r="G37" s="178"/>
      <c r="H37" s="65"/>
      <c r="I37" s="183"/>
      <c r="J37" s="248"/>
      <c r="K37" s="186"/>
      <c r="L37" s="185"/>
      <c r="M37" s="183"/>
      <c r="N37" s="178"/>
      <c r="O37" s="242"/>
      <c r="P37" s="216"/>
      <c r="Q37" s="216"/>
      <c r="R37" s="216"/>
      <c r="V37" s="17"/>
      <c r="X37" s="127"/>
    </row>
    <row r="43" spans="3:4" ht="12.75">
      <c r="C43" s="65"/>
      <c r="D43" s="65"/>
    </row>
    <row r="44" spans="3:4" ht="12.75">
      <c r="C44" s="65"/>
      <c r="D44" s="65"/>
    </row>
    <row r="45" spans="3:4" ht="12.75">
      <c r="C45" s="65"/>
      <c r="D45" s="65"/>
    </row>
    <row r="46" spans="3:4" ht="12.75">
      <c r="C46" s="65"/>
      <c r="D46" s="65"/>
    </row>
    <row r="47" spans="3:4" ht="12.75">
      <c r="C47" s="65"/>
      <c r="D47" s="65"/>
    </row>
    <row r="48" spans="3:4" ht="12.75">
      <c r="C48" s="65"/>
      <c r="D48" s="66"/>
    </row>
    <row r="49" spans="3:4" ht="12.75">
      <c r="C49" s="66"/>
      <c r="D49" s="66"/>
    </row>
    <row r="50" spans="3:4" ht="12.75">
      <c r="C50" s="65"/>
      <c r="D50" s="65"/>
    </row>
    <row r="51" spans="3:4" ht="12.75">
      <c r="C51" s="65"/>
      <c r="D51" s="65"/>
    </row>
    <row r="52" spans="3:4" ht="12.75">
      <c r="C52" s="65"/>
      <c r="D52" s="65"/>
    </row>
    <row r="53" spans="3:4" ht="12.75">
      <c r="C53" s="65"/>
      <c r="D53" s="65"/>
    </row>
    <row r="54" spans="3:4" ht="12.75">
      <c r="C54" s="65"/>
      <c r="D54" s="65"/>
    </row>
    <row r="55" spans="3:4" ht="12.75">
      <c r="C55" s="66"/>
      <c r="D55" s="66"/>
    </row>
    <row r="56" spans="3:4" ht="12.75">
      <c r="C56" s="66"/>
      <c r="D56" s="66"/>
    </row>
    <row r="57" spans="3:4" ht="12.75">
      <c r="C57" s="65"/>
      <c r="D57" s="65"/>
    </row>
    <row r="58" spans="3:4" ht="12.75">
      <c r="C58" s="65"/>
      <c r="D58" s="65"/>
    </row>
    <row r="59" spans="3:4" ht="12.75">
      <c r="C59" s="65"/>
      <c r="D59" s="65"/>
    </row>
    <row r="60" spans="3:4" ht="12.75">
      <c r="C60" s="65"/>
      <c r="D60" s="65"/>
    </row>
    <row r="61" spans="3:4" ht="12.75">
      <c r="C61" s="65"/>
      <c r="D61" s="65"/>
    </row>
    <row r="62" spans="3:4" ht="12.75">
      <c r="C62" s="65"/>
      <c r="D62" s="65"/>
    </row>
    <row r="63" spans="3:4" ht="12.75">
      <c r="C63" s="66"/>
      <c r="D63" s="66"/>
    </row>
    <row r="64" spans="3:4" ht="12.75">
      <c r="C64" s="66"/>
      <c r="D64" s="66"/>
    </row>
    <row r="65" spans="3:4" ht="12.75">
      <c r="C65" s="65"/>
      <c r="D65" s="65"/>
    </row>
    <row r="66" spans="3:4" ht="12.75">
      <c r="C66" s="65"/>
      <c r="D66" s="65"/>
    </row>
    <row r="67" spans="3:4" ht="12.75">
      <c r="C67" s="65"/>
      <c r="D67" s="65"/>
    </row>
    <row r="68" spans="3:4" ht="12.75">
      <c r="C68" s="66"/>
      <c r="D68" s="66"/>
    </row>
    <row r="69" spans="3:4" ht="12.75">
      <c r="C69" s="66"/>
      <c r="D69" s="66"/>
    </row>
    <row r="70" spans="3:4" ht="12.75">
      <c r="C70" s="65"/>
      <c r="D70" s="65"/>
    </row>
    <row r="71" spans="3:4" ht="12.75">
      <c r="C71" s="65"/>
      <c r="D71" s="65"/>
    </row>
    <row r="72" spans="3:4" ht="12.75">
      <c r="C72" s="65"/>
      <c r="D72" s="65"/>
    </row>
  </sheetData>
  <sheetProtection/>
  <mergeCells count="96">
    <mergeCell ref="B34:B37"/>
    <mergeCell ref="G34:G37"/>
    <mergeCell ref="M34:M37"/>
    <mergeCell ref="F35:F37"/>
    <mergeCell ref="J36:J37"/>
    <mergeCell ref="O35:O37"/>
    <mergeCell ref="O34:R34"/>
    <mergeCell ref="E3:E6"/>
    <mergeCell ref="C3:C6"/>
    <mergeCell ref="Q29:R29"/>
    <mergeCell ref="R35:R37"/>
    <mergeCell ref="P35:Q37"/>
    <mergeCell ref="B3:B6"/>
    <mergeCell ref="N3:N6"/>
    <mergeCell ref="M3:M6"/>
    <mergeCell ref="K3:L6"/>
    <mergeCell ref="F3:H6"/>
    <mergeCell ref="I3:J3"/>
    <mergeCell ref="I4:J6"/>
    <mergeCell ref="O3:R3"/>
    <mergeCell ref="P4:Q6"/>
    <mergeCell ref="R4:R6"/>
    <mergeCell ref="Q28:R28"/>
    <mergeCell ref="I21:J21"/>
    <mergeCell ref="I11:J11"/>
    <mergeCell ref="I16:J16"/>
    <mergeCell ref="K16:L16"/>
    <mergeCell ref="K18:L18"/>
    <mergeCell ref="K19:L19"/>
    <mergeCell ref="F20:H20"/>
    <mergeCell ref="F19:H19"/>
    <mergeCell ref="F21:H21"/>
    <mergeCell ref="O4:O6"/>
    <mergeCell ref="I7:J7"/>
    <mergeCell ref="I18:J18"/>
    <mergeCell ref="I15:J15"/>
    <mergeCell ref="F22:H22"/>
    <mergeCell ref="F8:H8"/>
    <mergeCell ref="F9:H9"/>
    <mergeCell ref="F10:H10"/>
    <mergeCell ref="F11:H11"/>
    <mergeCell ref="F14:H14"/>
    <mergeCell ref="F18:H18"/>
    <mergeCell ref="I12:J12"/>
    <mergeCell ref="I14:J14"/>
    <mergeCell ref="I19:J19"/>
    <mergeCell ref="I8:J8"/>
    <mergeCell ref="I9:J9"/>
    <mergeCell ref="I10:J10"/>
    <mergeCell ref="F28:H28"/>
    <mergeCell ref="F23:H23"/>
    <mergeCell ref="F24:H24"/>
    <mergeCell ref="F26:H26"/>
    <mergeCell ref="F27:H27"/>
    <mergeCell ref="F25:H25"/>
    <mergeCell ref="K7:L7"/>
    <mergeCell ref="F16:H16"/>
    <mergeCell ref="F17:H17"/>
    <mergeCell ref="F13:H13"/>
    <mergeCell ref="F15:H15"/>
    <mergeCell ref="K14:L14"/>
    <mergeCell ref="K17:L17"/>
    <mergeCell ref="K8:L8"/>
    <mergeCell ref="F12:H12"/>
    <mergeCell ref="F7:H7"/>
    <mergeCell ref="I13:J13"/>
    <mergeCell ref="K15:L15"/>
    <mergeCell ref="K13:L13"/>
    <mergeCell ref="I23:J23"/>
    <mergeCell ref="I20:J20"/>
    <mergeCell ref="I17:J17"/>
    <mergeCell ref="N34:N37"/>
    <mergeCell ref="I34:L34"/>
    <mergeCell ref="K22:L22"/>
    <mergeCell ref="I28:J28"/>
    <mergeCell ref="I24:J24"/>
    <mergeCell ref="K24:L24"/>
    <mergeCell ref="K27:L27"/>
    <mergeCell ref="I26:J26"/>
    <mergeCell ref="I27:J27"/>
    <mergeCell ref="K26:L26"/>
    <mergeCell ref="I25:J25"/>
    <mergeCell ref="I22:J22"/>
    <mergeCell ref="K20:L20"/>
    <mergeCell ref="K21:L21"/>
    <mergeCell ref="K25:L25"/>
    <mergeCell ref="S3:S6"/>
    <mergeCell ref="I36:I37"/>
    <mergeCell ref="L36:L37"/>
    <mergeCell ref="K36:K37"/>
    <mergeCell ref="K28:L28"/>
    <mergeCell ref="K9:L9"/>
    <mergeCell ref="K10:L10"/>
    <mergeCell ref="K11:L11"/>
    <mergeCell ref="K12:L12"/>
    <mergeCell ref="K23:L23"/>
  </mergeCells>
  <printOptions/>
  <pageMargins left="0.5905511811023623" right="0.1968503937007874" top="0.984251968503937" bottom="0.52" header="0.5118110236220472" footer="0.5118110236220472"/>
  <pageSetup horizontalDpi="600" verticalDpi="600" orientation="landscape" paperSize="9" scale="89" r:id="rId1"/>
  <headerFooter alignWithMargins="0">
    <oddHeader>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2:Y109"/>
  <sheetViews>
    <sheetView zoomScalePageLayoutView="0" workbookViewId="0" topLeftCell="B1">
      <selection activeCell="V11" sqref="V11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7.28125" style="0" customWidth="1"/>
    <col min="4" max="4" width="20.421875" style="0" customWidth="1"/>
    <col min="5" max="5" width="29.28125" style="0" customWidth="1"/>
    <col min="6" max="6" width="8.57421875" style="0" customWidth="1"/>
    <col min="7" max="7" width="6.57421875" style="0" customWidth="1"/>
    <col min="8" max="8" width="21.7109375" style="0" customWidth="1"/>
    <col min="9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00390625" style="0" hidden="1" customWidth="1"/>
    <col min="17" max="17" width="3.8515625" style="0" hidden="1" customWidth="1"/>
    <col min="18" max="18" width="4.7109375" style="0" hidden="1" customWidth="1"/>
    <col min="19" max="19" width="10.7109375" style="0" hidden="1" customWidth="1"/>
    <col min="22" max="22" width="16.7109375" style="0" customWidth="1"/>
  </cols>
  <sheetData>
    <row r="2" spans="4:13" ht="16.5" thickBot="1">
      <c r="D2" s="12" t="s">
        <v>74</v>
      </c>
      <c r="E2" s="12"/>
      <c r="F2" s="2"/>
      <c r="G2" s="2"/>
      <c r="H2" s="2"/>
      <c r="I2" s="2"/>
      <c r="J2" s="2"/>
      <c r="K2" s="2"/>
      <c r="L2" s="2"/>
      <c r="M2" s="2"/>
    </row>
    <row r="3" spans="2:19" ht="27" customHeight="1" thickBot="1">
      <c r="B3" s="217" t="s">
        <v>0</v>
      </c>
      <c r="C3" s="123"/>
      <c r="D3" s="119" t="s">
        <v>2</v>
      </c>
      <c r="E3" s="119"/>
      <c r="F3" s="229" t="s">
        <v>46</v>
      </c>
      <c r="G3" s="230"/>
      <c r="H3" s="230"/>
      <c r="I3" s="233" t="s">
        <v>43</v>
      </c>
      <c r="J3" s="234"/>
      <c r="K3" s="225" t="s">
        <v>45</v>
      </c>
      <c r="L3" s="258"/>
      <c r="M3" s="220" t="s">
        <v>27</v>
      </c>
      <c r="N3" s="220" t="s">
        <v>26</v>
      </c>
      <c r="O3" s="239" t="s">
        <v>3</v>
      </c>
      <c r="P3" s="240"/>
      <c r="Q3" s="240"/>
      <c r="R3" s="241"/>
      <c r="S3" s="179" t="s">
        <v>76</v>
      </c>
    </row>
    <row r="4" spans="2:19" ht="15" customHeight="1">
      <c r="B4" s="218"/>
      <c r="C4" s="120" t="s">
        <v>1</v>
      </c>
      <c r="D4" s="121" t="s">
        <v>41</v>
      </c>
      <c r="E4" s="120" t="s">
        <v>42</v>
      </c>
      <c r="F4" s="231"/>
      <c r="G4" s="231"/>
      <c r="H4" s="231"/>
      <c r="I4" s="235" t="s">
        <v>44</v>
      </c>
      <c r="J4" s="236"/>
      <c r="K4" s="259"/>
      <c r="L4" s="259"/>
      <c r="M4" s="223"/>
      <c r="N4" s="221"/>
      <c r="O4" s="206" t="s">
        <v>4</v>
      </c>
      <c r="P4" s="208" t="s">
        <v>5</v>
      </c>
      <c r="Q4" s="209"/>
      <c r="R4" s="212" t="s">
        <v>6</v>
      </c>
      <c r="S4" s="180"/>
    </row>
    <row r="5" spans="2:19" ht="14.25" customHeight="1">
      <c r="B5" s="218"/>
      <c r="C5" s="122"/>
      <c r="D5" s="122"/>
      <c r="E5" s="122"/>
      <c r="F5" s="231"/>
      <c r="G5" s="231"/>
      <c r="H5" s="231"/>
      <c r="I5" s="237"/>
      <c r="J5" s="237"/>
      <c r="K5" s="259"/>
      <c r="L5" s="259"/>
      <c r="M5" s="223"/>
      <c r="N5" s="221"/>
      <c r="O5" s="207"/>
      <c r="P5" s="210"/>
      <c r="Q5" s="211"/>
      <c r="R5" s="213"/>
      <c r="S5" s="180"/>
    </row>
    <row r="6" spans="2:20" ht="13.5" thickBot="1">
      <c r="B6" s="219"/>
      <c r="C6" s="64"/>
      <c r="D6" s="64"/>
      <c r="E6" s="64"/>
      <c r="F6" s="232"/>
      <c r="G6" s="232"/>
      <c r="H6" s="232"/>
      <c r="I6" s="238"/>
      <c r="J6" s="238"/>
      <c r="K6" s="260"/>
      <c r="L6" s="260"/>
      <c r="M6" s="224"/>
      <c r="N6" s="222"/>
      <c r="O6" s="207"/>
      <c r="P6" s="210"/>
      <c r="Q6" s="211"/>
      <c r="R6" s="213"/>
      <c r="S6" s="181"/>
      <c r="T6" s="37"/>
    </row>
    <row r="7" spans="2:20" ht="12" customHeight="1">
      <c r="B7" s="133" t="s">
        <v>7</v>
      </c>
      <c r="C7" s="3" t="s">
        <v>53</v>
      </c>
      <c r="D7" s="3" t="s">
        <v>90</v>
      </c>
      <c r="E7" s="111" t="s">
        <v>157</v>
      </c>
      <c r="F7" s="255"/>
      <c r="G7" s="256"/>
      <c r="H7" s="257"/>
      <c r="I7" s="204" t="s">
        <v>136</v>
      </c>
      <c r="J7" s="205"/>
      <c r="K7" s="191">
        <v>20000</v>
      </c>
      <c r="L7" s="192"/>
      <c r="M7" s="18">
        <v>20000</v>
      </c>
      <c r="N7" s="46">
        <v>0</v>
      </c>
      <c r="O7" s="161">
        <v>5</v>
      </c>
      <c r="P7" s="8">
        <v>0</v>
      </c>
      <c r="Q7" s="262">
        <v>0</v>
      </c>
      <c r="R7" s="263"/>
      <c r="S7" s="160">
        <v>0</v>
      </c>
      <c r="T7" s="37"/>
    </row>
    <row r="8" spans="2:20" ht="12" customHeight="1">
      <c r="B8" s="134" t="s">
        <v>8</v>
      </c>
      <c r="C8" s="3" t="s">
        <v>53</v>
      </c>
      <c r="D8" s="3" t="s">
        <v>90</v>
      </c>
      <c r="E8" s="129" t="s">
        <v>158</v>
      </c>
      <c r="F8" s="249"/>
      <c r="G8" s="250"/>
      <c r="H8" s="251"/>
      <c r="I8" s="176" t="s">
        <v>136</v>
      </c>
      <c r="J8" s="177"/>
      <c r="K8" s="174">
        <v>19000</v>
      </c>
      <c r="L8" s="175"/>
      <c r="M8" s="20">
        <v>19000</v>
      </c>
      <c r="N8" s="47">
        <v>0</v>
      </c>
      <c r="O8" s="162">
        <v>5</v>
      </c>
      <c r="P8" s="163">
        <v>0</v>
      </c>
      <c r="Q8" s="164">
        <v>0</v>
      </c>
      <c r="R8" s="165">
        <v>0</v>
      </c>
      <c r="S8" s="167">
        <v>0</v>
      </c>
      <c r="T8" s="37"/>
    </row>
    <row r="9" spans="2:20" ht="12" customHeight="1">
      <c r="B9" s="134" t="s">
        <v>9</v>
      </c>
      <c r="C9" s="3" t="s">
        <v>53</v>
      </c>
      <c r="D9" s="3" t="s">
        <v>90</v>
      </c>
      <c r="E9" s="111" t="s">
        <v>159</v>
      </c>
      <c r="F9" s="249"/>
      <c r="G9" s="250"/>
      <c r="H9" s="251"/>
      <c r="I9" s="176" t="s">
        <v>136</v>
      </c>
      <c r="J9" s="177"/>
      <c r="K9" s="174">
        <v>21000</v>
      </c>
      <c r="L9" s="175"/>
      <c r="M9" s="20">
        <v>21000</v>
      </c>
      <c r="N9" s="48">
        <v>0</v>
      </c>
      <c r="O9" s="162">
        <v>5</v>
      </c>
      <c r="P9" s="163">
        <v>0</v>
      </c>
      <c r="Q9" s="164">
        <v>0</v>
      </c>
      <c r="R9" s="165">
        <v>0</v>
      </c>
      <c r="S9" s="167">
        <v>0</v>
      </c>
      <c r="T9" s="38"/>
    </row>
    <row r="10" spans="2:20" ht="12" customHeight="1">
      <c r="B10" s="134" t="s">
        <v>10</v>
      </c>
      <c r="C10" s="3" t="s">
        <v>79</v>
      </c>
      <c r="D10" s="3" t="s">
        <v>80</v>
      </c>
      <c r="E10" s="111" t="s">
        <v>160</v>
      </c>
      <c r="F10" s="249" t="s">
        <v>161</v>
      </c>
      <c r="G10" s="250"/>
      <c r="H10" s="251"/>
      <c r="I10" s="176" t="s">
        <v>126</v>
      </c>
      <c r="J10" s="177"/>
      <c r="K10" s="174">
        <v>57000</v>
      </c>
      <c r="L10" s="175"/>
      <c r="M10" s="20">
        <v>42750</v>
      </c>
      <c r="N10" s="47">
        <v>32000</v>
      </c>
      <c r="O10" s="162">
        <v>5</v>
      </c>
      <c r="P10" s="163">
        <v>0</v>
      </c>
      <c r="Q10" s="164">
        <v>0</v>
      </c>
      <c r="R10" s="165">
        <v>0</v>
      </c>
      <c r="S10" s="167">
        <v>100</v>
      </c>
      <c r="T10" s="37"/>
    </row>
    <row r="11" spans="2:20" ht="12" customHeight="1">
      <c r="B11" s="135" t="s">
        <v>11</v>
      </c>
      <c r="C11" s="153" t="s">
        <v>61</v>
      </c>
      <c r="D11" s="153" t="s">
        <v>88</v>
      </c>
      <c r="E11" s="113" t="s">
        <v>162</v>
      </c>
      <c r="F11" s="249" t="s">
        <v>163</v>
      </c>
      <c r="G11" s="250"/>
      <c r="H11" s="251"/>
      <c r="I11" s="176" t="s">
        <v>126</v>
      </c>
      <c r="J11" s="177"/>
      <c r="K11" s="174">
        <v>695160</v>
      </c>
      <c r="L11" s="175"/>
      <c r="M11" s="20">
        <v>115160</v>
      </c>
      <c r="N11" s="48">
        <v>60000</v>
      </c>
      <c r="O11" s="162">
        <v>5</v>
      </c>
      <c r="P11" s="163">
        <v>0</v>
      </c>
      <c r="Q11" s="164">
        <v>0</v>
      </c>
      <c r="R11" s="165">
        <v>0</v>
      </c>
      <c r="S11" s="167">
        <v>71</v>
      </c>
      <c r="T11" s="37"/>
    </row>
    <row r="12" spans="2:25" ht="12" customHeight="1">
      <c r="B12" s="135" t="s">
        <v>12</v>
      </c>
      <c r="C12" s="22" t="s">
        <v>50</v>
      </c>
      <c r="D12" s="22" t="s">
        <v>89</v>
      </c>
      <c r="E12" s="113" t="s">
        <v>164</v>
      </c>
      <c r="F12" s="249" t="s">
        <v>165</v>
      </c>
      <c r="G12" s="250"/>
      <c r="H12" s="251"/>
      <c r="I12" s="176" t="s">
        <v>136</v>
      </c>
      <c r="J12" s="177"/>
      <c r="K12" s="174">
        <v>806800</v>
      </c>
      <c r="L12" s="175"/>
      <c r="M12" s="20">
        <v>80000</v>
      </c>
      <c r="N12" s="47">
        <v>0</v>
      </c>
      <c r="O12" s="162">
        <v>5</v>
      </c>
      <c r="P12" s="163">
        <v>0</v>
      </c>
      <c r="Q12" s="164">
        <v>0</v>
      </c>
      <c r="R12" s="165">
        <v>0</v>
      </c>
      <c r="S12" s="167">
        <v>0</v>
      </c>
      <c r="T12" s="37"/>
      <c r="V12" s="168"/>
      <c r="W12" s="168"/>
      <c r="X12" s="168"/>
      <c r="Y12" s="168"/>
    </row>
    <row r="13" spans="2:20" ht="12" customHeight="1">
      <c r="B13" s="135" t="s">
        <v>13</v>
      </c>
      <c r="C13" s="24" t="s">
        <v>57</v>
      </c>
      <c r="D13" s="24" t="s">
        <v>91</v>
      </c>
      <c r="E13" s="113" t="s">
        <v>166</v>
      </c>
      <c r="F13" s="249" t="s">
        <v>170</v>
      </c>
      <c r="G13" s="250"/>
      <c r="H13" s="251"/>
      <c r="I13" s="189" t="s">
        <v>126</v>
      </c>
      <c r="J13" s="190"/>
      <c r="K13" s="174">
        <v>85000</v>
      </c>
      <c r="L13" s="175"/>
      <c r="M13" s="20">
        <v>50000</v>
      </c>
      <c r="N13" s="48">
        <v>25000</v>
      </c>
      <c r="O13" s="162">
        <v>5</v>
      </c>
      <c r="P13" s="163">
        <v>0</v>
      </c>
      <c r="Q13" s="164">
        <v>0</v>
      </c>
      <c r="R13" s="165">
        <v>0</v>
      </c>
      <c r="S13" s="167">
        <v>76</v>
      </c>
      <c r="T13" s="37"/>
    </row>
    <row r="14" spans="2:20" ht="12" customHeight="1">
      <c r="B14" s="134" t="s">
        <v>14</v>
      </c>
      <c r="C14" s="3" t="s">
        <v>167</v>
      </c>
      <c r="D14" s="3" t="s">
        <v>81</v>
      </c>
      <c r="E14" s="113" t="s">
        <v>182</v>
      </c>
      <c r="F14" s="249" t="s">
        <v>211</v>
      </c>
      <c r="G14" s="250"/>
      <c r="H14" s="251"/>
      <c r="I14" s="189" t="s">
        <v>126</v>
      </c>
      <c r="J14" s="190"/>
      <c r="K14" s="174">
        <v>198573</v>
      </c>
      <c r="L14" s="175"/>
      <c r="M14" s="20">
        <v>70000</v>
      </c>
      <c r="N14" s="47">
        <v>35000</v>
      </c>
      <c r="O14" s="162">
        <v>5</v>
      </c>
      <c r="P14" s="163">
        <v>0</v>
      </c>
      <c r="Q14" s="164">
        <v>0</v>
      </c>
      <c r="R14" s="165">
        <v>0</v>
      </c>
      <c r="S14" s="167">
        <v>76</v>
      </c>
      <c r="T14" s="37"/>
    </row>
    <row r="15" spans="2:20" ht="12" customHeight="1">
      <c r="B15" s="134" t="s">
        <v>15</v>
      </c>
      <c r="C15" s="3" t="s">
        <v>62</v>
      </c>
      <c r="D15" s="3" t="s">
        <v>92</v>
      </c>
      <c r="E15" s="111" t="s">
        <v>168</v>
      </c>
      <c r="F15" s="249" t="s">
        <v>169</v>
      </c>
      <c r="G15" s="250"/>
      <c r="H15" s="251"/>
      <c r="I15" s="176" t="s">
        <v>126</v>
      </c>
      <c r="J15" s="177"/>
      <c r="K15" s="174">
        <v>215050</v>
      </c>
      <c r="L15" s="175"/>
      <c r="M15" s="20">
        <v>160000</v>
      </c>
      <c r="N15" s="48">
        <v>0</v>
      </c>
      <c r="O15" s="162">
        <v>5</v>
      </c>
      <c r="P15" s="163">
        <v>0</v>
      </c>
      <c r="Q15" s="164">
        <v>0</v>
      </c>
      <c r="R15" s="165">
        <v>0</v>
      </c>
      <c r="S15" s="167">
        <v>43</v>
      </c>
      <c r="T15" s="37"/>
    </row>
    <row r="16" spans="2:20" ht="12" customHeight="1">
      <c r="B16" s="134" t="s">
        <v>16</v>
      </c>
      <c r="C16" s="3" t="s">
        <v>62</v>
      </c>
      <c r="D16" s="3" t="s">
        <v>92</v>
      </c>
      <c r="E16" s="3" t="s">
        <v>203</v>
      </c>
      <c r="F16" s="249" t="s">
        <v>171</v>
      </c>
      <c r="G16" s="250"/>
      <c r="H16" s="251"/>
      <c r="I16" s="176" t="s">
        <v>126</v>
      </c>
      <c r="J16" s="177"/>
      <c r="K16" s="174">
        <v>99000</v>
      </c>
      <c r="L16" s="175"/>
      <c r="M16" s="20">
        <v>70500</v>
      </c>
      <c r="N16" s="47">
        <v>0</v>
      </c>
      <c r="O16" s="162">
        <v>5</v>
      </c>
      <c r="P16" s="163">
        <v>0</v>
      </c>
      <c r="Q16" s="164">
        <v>0</v>
      </c>
      <c r="R16" s="165">
        <v>0</v>
      </c>
      <c r="S16" s="167">
        <v>43</v>
      </c>
      <c r="T16" s="37"/>
    </row>
    <row r="17" spans="2:20" ht="12" customHeight="1">
      <c r="B17" s="134" t="s">
        <v>17</v>
      </c>
      <c r="C17" s="24" t="s">
        <v>83</v>
      </c>
      <c r="D17" s="24" t="s">
        <v>84</v>
      </c>
      <c r="E17" s="111" t="s">
        <v>172</v>
      </c>
      <c r="F17" s="249" t="s">
        <v>173</v>
      </c>
      <c r="G17" s="250"/>
      <c r="H17" s="251"/>
      <c r="I17" s="176" t="s">
        <v>126</v>
      </c>
      <c r="J17" s="177"/>
      <c r="K17" s="174">
        <v>92000</v>
      </c>
      <c r="L17" s="175"/>
      <c r="M17" s="20">
        <v>69000</v>
      </c>
      <c r="N17" s="48">
        <v>30000</v>
      </c>
      <c r="O17" s="162">
        <v>5</v>
      </c>
      <c r="P17" s="163">
        <v>0</v>
      </c>
      <c r="Q17" s="164">
        <v>0</v>
      </c>
      <c r="R17" s="165">
        <v>0</v>
      </c>
      <c r="S17" s="167">
        <v>75</v>
      </c>
      <c r="T17" s="37"/>
    </row>
    <row r="18" spans="2:20" ht="12" customHeight="1">
      <c r="B18" s="134" t="s">
        <v>18</v>
      </c>
      <c r="C18" s="24" t="s">
        <v>83</v>
      </c>
      <c r="D18" s="24" t="s">
        <v>84</v>
      </c>
      <c r="E18" s="3" t="s">
        <v>174</v>
      </c>
      <c r="F18" s="249" t="s">
        <v>175</v>
      </c>
      <c r="G18" s="250"/>
      <c r="H18" s="251"/>
      <c r="I18" s="176" t="s">
        <v>126</v>
      </c>
      <c r="J18" s="177"/>
      <c r="K18" s="174">
        <v>48000</v>
      </c>
      <c r="L18" s="175"/>
      <c r="M18" s="20">
        <v>36000</v>
      </c>
      <c r="N18" s="47">
        <v>20000</v>
      </c>
      <c r="O18" s="162">
        <v>5</v>
      </c>
      <c r="P18" s="163">
        <v>0</v>
      </c>
      <c r="Q18" s="164">
        <v>0</v>
      </c>
      <c r="R18" s="165">
        <v>0</v>
      </c>
      <c r="S18" s="167">
        <v>100</v>
      </c>
      <c r="T18" s="37"/>
    </row>
    <row r="19" spans="2:20" ht="12" customHeight="1">
      <c r="B19" s="134" t="s">
        <v>19</v>
      </c>
      <c r="C19" s="24" t="s">
        <v>83</v>
      </c>
      <c r="D19" s="24" t="s">
        <v>84</v>
      </c>
      <c r="E19" s="111" t="s">
        <v>176</v>
      </c>
      <c r="F19" s="249" t="s">
        <v>177</v>
      </c>
      <c r="G19" s="250"/>
      <c r="H19" s="251"/>
      <c r="I19" s="176" t="s">
        <v>126</v>
      </c>
      <c r="J19" s="177"/>
      <c r="K19" s="174">
        <v>80000</v>
      </c>
      <c r="L19" s="175"/>
      <c r="M19" s="23">
        <v>60000</v>
      </c>
      <c r="N19" s="48">
        <v>30000</v>
      </c>
      <c r="O19" s="162">
        <v>5</v>
      </c>
      <c r="P19" s="163">
        <v>0</v>
      </c>
      <c r="Q19" s="164">
        <v>0</v>
      </c>
      <c r="R19" s="165">
        <v>0</v>
      </c>
      <c r="S19" s="167">
        <v>76</v>
      </c>
      <c r="T19" s="37"/>
    </row>
    <row r="20" spans="2:20" ht="12" customHeight="1">
      <c r="B20" s="134" t="s">
        <v>20</v>
      </c>
      <c r="C20" s="3" t="s">
        <v>55</v>
      </c>
      <c r="D20" s="3" t="s">
        <v>87</v>
      </c>
      <c r="E20" s="111" t="s">
        <v>178</v>
      </c>
      <c r="F20" s="249" t="s">
        <v>179</v>
      </c>
      <c r="G20" s="250"/>
      <c r="H20" s="251"/>
      <c r="I20" s="176" t="s">
        <v>126</v>
      </c>
      <c r="J20" s="177"/>
      <c r="K20" s="174">
        <v>180200</v>
      </c>
      <c r="L20" s="175"/>
      <c r="M20" s="20">
        <v>88000</v>
      </c>
      <c r="N20" s="47">
        <v>40000</v>
      </c>
      <c r="O20" s="162">
        <v>5</v>
      </c>
      <c r="P20" s="163">
        <v>0</v>
      </c>
      <c r="Q20" s="164">
        <v>0</v>
      </c>
      <c r="R20" s="165">
        <v>0</v>
      </c>
      <c r="S20" s="167">
        <v>76</v>
      </c>
      <c r="T20" s="37"/>
    </row>
    <row r="21" spans="2:20" ht="12" customHeight="1">
      <c r="B21" s="134" t="s">
        <v>21</v>
      </c>
      <c r="C21" s="3" t="s">
        <v>85</v>
      </c>
      <c r="D21" s="3" t="s">
        <v>86</v>
      </c>
      <c r="E21" s="111" t="s">
        <v>183</v>
      </c>
      <c r="F21" s="249" t="s">
        <v>184</v>
      </c>
      <c r="G21" s="250"/>
      <c r="H21" s="251"/>
      <c r="I21" s="176" t="s">
        <v>126</v>
      </c>
      <c r="J21" s="177"/>
      <c r="K21" s="174">
        <v>14288</v>
      </c>
      <c r="L21" s="175"/>
      <c r="M21" s="20">
        <v>10716</v>
      </c>
      <c r="N21" s="48">
        <v>9000</v>
      </c>
      <c r="O21" s="162">
        <v>5</v>
      </c>
      <c r="P21" s="163">
        <v>0</v>
      </c>
      <c r="Q21" s="164">
        <v>0</v>
      </c>
      <c r="R21" s="165">
        <v>0</v>
      </c>
      <c r="S21" s="167">
        <v>100</v>
      </c>
      <c r="T21" s="37"/>
    </row>
    <row r="22" spans="2:20" ht="12" customHeight="1">
      <c r="B22" s="134" t="s">
        <v>22</v>
      </c>
      <c r="C22" s="3" t="s">
        <v>52</v>
      </c>
      <c r="D22" s="3" t="s">
        <v>93</v>
      </c>
      <c r="E22" s="114" t="s">
        <v>185</v>
      </c>
      <c r="F22" s="249" t="s">
        <v>186</v>
      </c>
      <c r="G22" s="250"/>
      <c r="H22" s="251"/>
      <c r="I22" s="176" t="s">
        <v>136</v>
      </c>
      <c r="J22" s="177"/>
      <c r="K22" s="174">
        <v>37000</v>
      </c>
      <c r="L22" s="175"/>
      <c r="M22" s="20">
        <v>37000</v>
      </c>
      <c r="N22" s="47">
        <v>0</v>
      </c>
      <c r="O22" s="162">
        <v>5</v>
      </c>
      <c r="P22" s="163">
        <v>0</v>
      </c>
      <c r="Q22" s="164">
        <v>0</v>
      </c>
      <c r="R22" s="165">
        <v>0</v>
      </c>
      <c r="S22" s="167">
        <v>0</v>
      </c>
      <c r="T22" s="37"/>
    </row>
    <row r="23" spans="2:20" ht="12" customHeight="1">
      <c r="B23" s="134" t="s">
        <v>23</v>
      </c>
      <c r="C23" s="24" t="s">
        <v>61</v>
      </c>
      <c r="D23" s="153" t="s">
        <v>88</v>
      </c>
      <c r="E23" s="24" t="s">
        <v>187</v>
      </c>
      <c r="F23" s="249" t="s">
        <v>210</v>
      </c>
      <c r="G23" s="250"/>
      <c r="H23" s="251"/>
      <c r="I23" s="176" t="s">
        <v>126</v>
      </c>
      <c r="J23" s="177"/>
      <c r="K23" s="174">
        <v>172000</v>
      </c>
      <c r="L23" s="175"/>
      <c r="M23" s="20">
        <v>60000</v>
      </c>
      <c r="N23" s="48">
        <v>40000</v>
      </c>
      <c r="O23" s="162">
        <v>5</v>
      </c>
      <c r="P23" s="163">
        <v>0</v>
      </c>
      <c r="Q23" s="164">
        <v>0</v>
      </c>
      <c r="R23" s="165">
        <v>0</v>
      </c>
      <c r="S23" s="167">
        <v>70</v>
      </c>
      <c r="T23" s="37"/>
    </row>
    <row r="24" spans="2:20" ht="12" customHeight="1">
      <c r="B24" s="134" t="s">
        <v>24</v>
      </c>
      <c r="C24" s="3" t="s">
        <v>59</v>
      </c>
      <c r="D24" s="3" t="s">
        <v>60</v>
      </c>
      <c r="E24" s="111" t="s">
        <v>94</v>
      </c>
      <c r="F24" s="249" t="s">
        <v>188</v>
      </c>
      <c r="G24" s="250"/>
      <c r="H24" s="251"/>
      <c r="I24" s="176" t="s">
        <v>126</v>
      </c>
      <c r="J24" s="177"/>
      <c r="K24" s="174">
        <v>66700</v>
      </c>
      <c r="L24" s="175"/>
      <c r="M24" s="23">
        <v>66700</v>
      </c>
      <c r="N24" s="47">
        <v>60000</v>
      </c>
      <c r="O24" s="162">
        <v>5</v>
      </c>
      <c r="P24" s="163">
        <v>0</v>
      </c>
      <c r="Q24" s="164">
        <v>0</v>
      </c>
      <c r="R24" s="165">
        <v>0</v>
      </c>
      <c r="S24" s="167">
        <v>100</v>
      </c>
      <c r="T24" s="37"/>
    </row>
    <row r="25" spans="2:20" ht="12" customHeight="1">
      <c r="B25" s="136" t="s">
        <v>40</v>
      </c>
      <c r="C25" s="3" t="s">
        <v>59</v>
      </c>
      <c r="D25" s="3" t="s">
        <v>60</v>
      </c>
      <c r="E25" s="115" t="s">
        <v>95</v>
      </c>
      <c r="F25" s="249" t="s">
        <v>189</v>
      </c>
      <c r="G25" s="250"/>
      <c r="H25" s="251"/>
      <c r="I25" s="176" t="s">
        <v>126</v>
      </c>
      <c r="J25" s="177"/>
      <c r="K25" s="174">
        <v>36100</v>
      </c>
      <c r="L25" s="175"/>
      <c r="M25" s="25">
        <v>36100</v>
      </c>
      <c r="N25" s="49">
        <v>30000</v>
      </c>
      <c r="O25" s="162">
        <v>5</v>
      </c>
      <c r="P25" s="163">
        <v>0</v>
      </c>
      <c r="Q25" s="164">
        <v>0</v>
      </c>
      <c r="R25" s="165">
        <v>0</v>
      </c>
      <c r="S25" s="167">
        <v>100</v>
      </c>
      <c r="T25" s="37"/>
    </row>
    <row r="26" spans="2:23" ht="12" customHeight="1">
      <c r="B26" s="136" t="s">
        <v>204</v>
      </c>
      <c r="C26" s="24" t="s">
        <v>96</v>
      </c>
      <c r="D26" s="24" t="s">
        <v>106</v>
      </c>
      <c r="E26" s="115" t="s">
        <v>190</v>
      </c>
      <c r="F26" s="249" t="s">
        <v>191</v>
      </c>
      <c r="G26" s="250"/>
      <c r="H26" s="251"/>
      <c r="I26" s="176" t="s">
        <v>126</v>
      </c>
      <c r="J26" s="177"/>
      <c r="K26" s="174">
        <v>187000</v>
      </c>
      <c r="L26" s="175"/>
      <c r="M26" s="25">
        <v>140000</v>
      </c>
      <c r="N26" s="49">
        <v>40000</v>
      </c>
      <c r="O26" s="162">
        <v>5</v>
      </c>
      <c r="P26" s="163">
        <v>0</v>
      </c>
      <c r="Q26" s="164">
        <v>0</v>
      </c>
      <c r="R26" s="165">
        <v>0</v>
      </c>
      <c r="S26" s="167">
        <v>63</v>
      </c>
      <c r="T26" s="37"/>
      <c r="V26" s="66"/>
      <c r="W26" s="66"/>
    </row>
    <row r="27" spans="2:23" ht="12" customHeight="1">
      <c r="B27" s="136" t="s">
        <v>205</v>
      </c>
      <c r="C27" s="3" t="s">
        <v>85</v>
      </c>
      <c r="D27" s="3" t="s">
        <v>86</v>
      </c>
      <c r="E27" s="115" t="s">
        <v>192</v>
      </c>
      <c r="F27" s="249" t="s">
        <v>193</v>
      </c>
      <c r="G27" s="250"/>
      <c r="H27" s="251"/>
      <c r="I27" s="176" t="s">
        <v>196</v>
      </c>
      <c r="J27" s="177"/>
      <c r="K27" s="174">
        <v>26725</v>
      </c>
      <c r="L27" s="175"/>
      <c r="M27" s="25">
        <v>9925</v>
      </c>
      <c r="N27" s="49">
        <v>9925</v>
      </c>
      <c r="O27" s="162">
        <v>5</v>
      </c>
      <c r="P27" s="163">
        <v>0</v>
      </c>
      <c r="Q27" s="164">
        <v>0</v>
      </c>
      <c r="R27" s="165">
        <v>0</v>
      </c>
      <c r="S27" s="167">
        <v>100</v>
      </c>
      <c r="T27" s="37"/>
      <c r="V27" s="66"/>
      <c r="W27" s="66"/>
    </row>
    <row r="28" spans="2:20" ht="12" customHeight="1">
      <c r="B28" s="136" t="s">
        <v>206</v>
      </c>
      <c r="C28" s="24"/>
      <c r="D28" s="24"/>
      <c r="E28" s="115"/>
      <c r="F28" s="249"/>
      <c r="G28" s="250"/>
      <c r="H28" s="251"/>
      <c r="I28" s="176"/>
      <c r="J28" s="177"/>
      <c r="K28" s="174"/>
      <c r="L28" s="175"/>
      <c r="M28" s="25">
        <v>0</v>
      </c>
      <c r="N28" s="49"/>
      <c r="O28" s="35"/>
      <c r="P28" s="8"/>
      <c r="Q28" s="35"/>
      <c r="R28" s="126"/>
      <c r="S28" s="142"/>
      <c r="T28" s="37"/>
    </row>
    <row r="29" spans="2:20" ht="12" customHeight="1">
      <c r="B29" s="136" t="s">
        <v>207</v>
      </c>
      <c r="C29" s="24"/>
      <c r="D29" s="24"/>
      <c r="E29" s="115"/>
      <c r="F29" s="249"/>
      <c r="G29" s="250"/>
      <c r="H29" s="251"/>
      <c r="I29" s="176"/>
      <c r="J29" s="177"/>
      <c r="K29" s="174"/>
      <c r="L29" s="175"/>
      <c r="M29" s="25">
        <v>0</v>
      </c>
      <c r="N29" s="49"/>
      <c r="O29" s="35"/>
      <c r="P29" s="8"/>
      <c r="Q29" s="35"/>
      <c r="R29" s="126"/>
      <c r="S29" s="145"/>
      <c r="T29" s="37"/>
    </row>
    <row r="30" spans="2:20" ht="12" customHeight="1" thickBot="1">
      <c r="B30" s="137" t="s">
        <v>208</v>
      </c>
      <c r="C30" s="32"/>
      <c r="D30" s="32"/>
      <c r="E30" s="116"/>
      <c r="F30" s="252"/>
      <c r="G30" s="253"/>
      <c r="H30" s="254"/>
      <c r="I30" s="171"/>
      <c r="J30" s="188"/>
      <c r="K30" s="187"/>
      <c r="L30" s="173"/>
      <c r="M30" s="50">
        <v>0</v>
      </c>
      <c r="N30" s="76"/>
      <c r="O30" s="146"/>
      <c r="P30" s="9"/>
      <c r="Q30" s="267"/>
      <c r="R30" s="268"/>
      <c r="S30" s="143"/>
      <c r="T30" s="37"/>
    </row>
    <row r="31" spans="2:20" ht="12" customHeight="1" thickBot="1">
      <c r="B31" s="26"/>
      <c r="C31" s="26"/>
      <c r="D31" s="27"/>
      <c r="E31" s="27"/>
      <c r="F31" s="28"/>
      <c r="G31" s="29"/>
      <c r="H31" s="29"/>
      <c r="I31" s="29"/>
      <c r="J31" s="29"/>
      <c r="K31" s="29"/>
      <c r="L31" s="30"/>
      <c r="M31" s="31" t="s">
        <v>25</v>
      </c>
      <c r="N31" s="91">
        <f>SUM(N7:N30)</f>
        <v>460925</v>
      </c>
      <c r="O31" s="144"/>
      <c r="P31" s="144"/>
      <c r="Q31" s="265"/>
      <c r="R31" s="265"/>
      <c r="T31" s="37"/>
    </row>
    <row r="32" spans="2:20" ht="12.75">
      <c r="B32" s="74"/>
      <c r="C32" s="77"/>
      <c r="D32" s="77"/>
      <c r="E32" s="65"/>
      <c r="F32" s="101"/>
      <c r="G32" s="102"/>
      <c r="H32" s="101"/>
      <c r="I32" s="99"/>
      <c r="J32" s="96"/>
      <c r="K32" s="106"/>
      <c r="L32" s="106"/>
      <c r="M32" s="101"/>
      <c r="N32" s="100"/>
      <c r="O32" s="144"/>
      <c r="P32" s="144"/>
      <c r="Q32" s="265"/>
      <c r="R32" s="265"/>
      <c r="T32" s="37"/>
    </row>
    <row r="33" spans="2:19" ht="12.75">
      <c r="B33" s="103"/>
      <c r="C33" s="103"/>
      <c r="D33" s="77"/>
      <c r="E33" s="77"/>
      <c r="F33" s="104"/>
      <c r="G33" s="96"/>
      <c r="H33" s="96"/>
      <c r="I33" s="96"/>
      <c r="J33" s="96"/>
      <c r="K33" s="96"/>
      <c r="L33" s="96"/>
      <c r="M33" s="105"/>
      <c r="N33" s="100"/>
      <c r="O33" s="1"/>
      <c r="P33" s="1"/>
      <c r="Q33" s="266"/>
      <c r="R33" s="266"/>
      <c r="S33" s="6"/>
    </row>
    <row r="34" spans="2:14" ht="12.7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22:23" ht="12.75">
      <c r="V35" s="131">
        <f>SUM(M7:M30)</f>
        <v>1261851</v>
      </c>
      <c r="W35" t="s">
        <v>72</v>
      </c>
    </row>
    <row r="36" spans="5:13" ht="15">
      <c r="E36" s="2"/>
      <c r="F36" s="2"/>
      <c r="G36" s="2"/>
      <c r="H36" s="2"/>
      <c r="I36" s="2"/>
      <c r="J36" s="2"/>
      <c r="K36" s="2"/>
      <c r="L36" s="2"/>
      <c r="M36" s="2"/>
    </row>
    <row r="37" spans="2:24" ht="57" customHeight="1">
      <c r="B37" s="245"/>
      <c r="C37" s="67"/>
      <c r="D37" s="68"/>
      <c r="E37" s="108"/>
      <c r="F37" s="69"/>
      <c r="G37" s="178"/>
      <c r="H37" s="261"/>
      <c r="I37" s="97"/>
      <c r="J37" s="107"/>
      <c r="K37" s="107"/>
      <c r="L37" s="107"/>
      <c r="M37" s="246"/>
      <c r="N37" s="178"/>
      <c r="O37" s="243"/>
      <c r="P37" s="243"/>
      <c r="Q37" s="243"/>
      <c r="R37" s="243"/>
      <c r="V37" s="118"/>
      <c r="X37" s="127"/>
    </row>
    <row r="38" spans="2:22" ht="32.25" customHeight="1">
      <c r="B38" s="245"/>
      <c r="C38" s="70"/>
      <c r="D38" s="68"/>
      <c r="E38" s="70"/>
      <c r="F38" s="247"/>
      <c r="G38" s="178"/>
      <c r="H38" s="261"/>
      <c r="I38" s="72"/>
      <c r="J38" s="78"/>
      <c r="K38" s="72"/>
      <c r="L38" s="72"/>
      <c r="M38" s="183"/>
      <c r="N38" s="178"/>
      <c r="O38" s="242"/>
      <c r="P38" s="216"/>
      <c r="Q38" s="216"/>
      <c r="R38" s="216"/>
      <c r="V38" s="13">
        <f>SUM(M41:M50)</f>
        <v>0</v>
      </c>
    </row>
    <row r="39" spans="2:22" ht="26.25" customHeight="1">
      <c r="B39" s="245"/>
      <c r="C39" s="75"/>
      <c r="D39" s="75"/>
      <c r="E39" s="75"/>
      <c r="F39" s="186"/>
      <c r="G39" s="178"/>
      <c r="H39" s="261"/>
      <c r="I39" s="182"/>
      <c r="J39" s="184"/>
      <c r="K39" s="182"/>
      <c r="L39" s="184"/>
      <c r="M39" s="183"/>
      <c r="N39" s="178"/>
      <c r="O39" s="242"/>
      <c r="P39" s="216"/>
      <c r="Q39" s="216"/>
      <c r="R39" s="216"/>
      <c r="V39" s="17"/>
    </row>
    <row r="40" spans="2:18" ht="1.5" customHeight="1">
      <c r="B40" s="245"/>
      <c r="C40" s="75"/>
      <c r="D40" s="75"/>
      <c r="E40" s="75"/>
      <c r="F40" s="186"/>
      <c r="G40" s="178"/>
      <c r="H40" s="261"/>
      <c r="I40" s="186"/>
      <c r="J40" s="248"/>
      <c r="K40" s="186"/>
      <c r="L40" s="185"/>
      <c r="M40" s="183"/>
      <c r="N40" s="178"/>
      <c r="O40" s="242"/>
      <c r="P40" s="216"/>
      <c r="Q40" s="216"/>
      <c r="R40" s="216"/>
    </row>
    <row r="41" spans="2:20" ht="12.75">
      <c r="B41" s="74"/>
      <c r="C41" s="79"/>
      <c r="D41" s="79"/>
      <c r="E41" s="80"/>
      <c r="F41" s="74"/>
      <c r="G41" s="74"/>
      <c r="H41" s="74"/>
      <c r="I41" s="81"/>
      <c r="J41" s="74"/>
      <c r="K41" s="82"/>
      <c r="L41" s="82"/>
      <c r="M41" s="83"/>
      <c r="N41" s="84"/>
      <c r="O41" s="43"/>
      <c r="P41" s="43"/>
      <c r="Q41" s="264"/>
      <c r="R41" s="264"/>
      <c r="T41" s="37"/>
    </row>
    <row r="42" spans="2:20" ht="12.75">
      <c r="B42" s="74"/>
      <c r="C42" s="79"/>
      <c r="D42" s="79"/>
      <c r="E42" s="80"/>
      <c r="F42" s="74"/>
      <c r="G42" s="74"/>
      <c r="H42" s="74"/>
      <c r="I42" s="81"/>
      <c r="J42" s="74"/>
      <c r="K42" s="82"/>
      <c r="L42" s="82"/>
      <c r="M42" s="83"/>
      <c r="N42" s="84"/>
      <c r="O42" s="43"/>
      <c r="P42" s="43"/>
      <c r="Q42" s="43"/>
      <c r="R42" s="43"/>
      <c r="T42" s="37"/>
    </row>
    <row r="43" spans="2:20" ht="12.75">
      <c r="B43" s="74"/>
      <c r="C43" s="79"/>
      <c r="D43" s="79"/>
      <c r="E43" s="80"/>
      <c r="F43" s="74"/>
      <c r="G43" s="74"/>
      <c r="H43" s="74"/>
      <c r="I43" s="81"/>
      <c r="J43" s="74"/>
      <c r="K43" s="82"/>
      <c r="L43" s="82"/>
      <c r="M43" s="83"/>
      <c r="N43" s="84"/>
      <c r="O43" s="43"/>
      <c r="P43" s="43"/>
      <c r="Q43" s="43"/>
      <c r="R43" s="43"/>
      <c r="T43" s="37"/>
    </row>
    <row r="44" spans="2:20" ht="13.5" customHeight="1">
      <c r="B44" s="74"/>
      <c r="C44" s="79"/>
      <c r="D44" s="79"/>
      <c r="E44" s="80"/>
      <c r="F44" s="74"/>
      <c r="G44" s="74"/>
      <c r="H44" s="74"/>
      <c r="I44" s="81"/>
      <c r="J44" s="74"/>
      <c r="K44" s="82"/>
      <c r="L44" s="82"/>
      <c r="M44" s="83"/>
      <c r="N44" s="84"/>
      <c r="O44" s="43"/>
      <c r="P44" s="43"/>
      <c r="Q44" s="43"/>
      <c r="R44" s="43"/>
      <c r="T44" s="37"/>
    </row>
    <row r="45" spans="2:20" ht="12.75">
      <c r="B45" s="74"/>
      <c r="C45" s="79"/>
      <c r="D45" s="79"/>
      <c r="E45" s="80"/>
      <c r="F45" s="74"/>
      <c r="G45" s="74"/>
      <c r="H45" s="74"/>
      <c r="I45" s="81"/>
      <c r="J45" s="74"/>
      <c r="K45" s="82"/>
      <c r="L45" s="82"/>
      <c r="M45" s="83"/>
      <c r="N45" s="84"/>
      <c r="O45" s="43"/>
      <c r="P45" s="43"/>
      <c r="Q45" s="43"/>
      <c r="R45" s="43"/>
      <c r="T45" s="37"/>
    </row>
    <row r="46" spans="2:20" ht="12.75">
      <c r="B46" s="74"/>
      <c r="C46" s="79"/>
      <c r="D46" s="79"/>
      <c r="E46" s="80"/>
      <c r="F46" s="74"/>
      <c r="G46" s="74"/>
      <c r="H46" s="74"/>
      <c r="I46" s="81"/>
      <c r="J46" s="74"/>
      <c r="K46" s="82"/>
      <c r="L46" s="82"/>
      <c r="M46" s="83"/>
      <c r="N46" s="84"/>
      <c r="O46" s="43"/>
      <c r="P46" s="43"/>
      <c r="Q46" s="43"/>
      <c r="R46" s="43"/>
      <c r="T46" s="43"/>
    </row>
    <row r="47" spans="2:20" ht="12.75">
      <c r="B47" s="74"/>
      <c r="C47" s="79"/>
      <c r="D47" s="79"/>
      <c r="E47" s="80"/>
      <c r="F47" s="74"/>
      <c r="G47" s="74"/>
      <c r="H47" s="74"/>
      <c r="I47" s="81"/>
      <c r="J47" s="74"/>
      <c r="K47" s="82"/>
      <c r="L47" s="82"/>
      <c r="M47" s="83"/>
      <c r="N47" s="84"/>
      <c r="O47" s="43"/>
      <c r="P47" s="43"/>
      <c r="Q47" s="43"/>
      <c r="R47" s="43"/>
      <c r="T47" s="37"/>
    </row>
    <row r="48" spans="2:20" ht="13.5" customHeight="1">
      <c r="B48" s="74"/>
      <c r="C48" s="79"/>
      <c r="D48" s="79"/>
      <c r="E48" s="80"/>
      <c r="F48" s="74"/>
      <c r="G48" s="74"/>
      <c r="H48" s="74"/>
      <c r="I48" s="81"/>
      <c r="J48" s="74"/>
      <c r="K48" s="82"/>
      <c r="L48" s="82"/>
      <c r="M48" s="85"/>
      <c r="N48" s="86"/>
      <c r="O48" s="43"/>
      <c r="P48" s="43"/>
      <c r="Q48" s="43"/>
      <c r="R48" s="43"/>
      <c r="T48" s="37"/>
    </row>
    <row r="49" spans="2:20" ht="14.25" customHeight="1">
      <c r="B49" s="74"/>
      <c r="C49" s="65"/>
      <c r="D49" s="65"/>
      <c r="E49" s="80"/>
      <c r="F49" s="74"/>
      <c r="G49" s="74"/>
      <c r="H49" s="74"/>
      <c r="I49" s="81"/>
      <c r="J49" s="74"/>
      <c r="K49" s="82"/>
      <c r="L49" s="82"/>
      <c r="M49" s="85"/>
      <c r="N49" s="84"/>
      <c r="O49" s="43"/>
      <c r="P49" s="43"/>
      <c r="Q49" s="43"/>
      <c r="R49" s="43"/>
      <c r="T49" s="44"/>
    </row>
    <row r="50" spans="2:20" ht="12.75">
      <c r="B50" s="74"/>
      <c r="C50" s="65"/>
      <c r="D50" s="65"/>
      <c r="E50" s="80"/>
      <c r="F50" s="74"/>
      <c r="G50" s="74"/>
      <c r="H50" s="74"/>
      <c r="I50" s="81"/>
      <c r="J50" s="74"/>
      <c r="K50" s="82"/>
      <c r="L50" s="82"/>
      <c r="M50" s="85"/>
      <c r="N50" s="86"/>
      <c r="O50" s="43"/>
      <c r="P50" s="43"/>
      <c r="Q50" s="264"/>
      <c r="R50" s="264"/>
      <c r="T50" s="37"/>
    </row>
    <row r="51" spans="2:18" ht="12.75">
      <c r="B51" s="87"/>
      <c r="C51" s="65"/>
      <c r="D51" s="65"/>
      <c r="E51" s="79"/>
      <c r="F51" s="73"/>
      <c r="G51" s="74"/>
      <c r="H51" s="74"/>
      <c r="I51" s="74"/>
      <c r="J51" s="74"/>
      <c r="K51" s="74"/>
      <c r="L51" s="74"/>
      <c r="M51" s="88"/>
      <c r="N51" s="88"/>
      <c r="O51" s="74"/>
      <c r="P51" s="74"/>
      <c r="Q51" s="216"/>
      <c r="R51" s="216"/>
    </row>
    <row r="52" spans="3:4" ht="12.75">
      <c r="C52" s="65"/>
      <c r="D52" s="65"/>
    </row>
    <row r="53" spans="3:4" ht="12.75">
      <c r="C53" s="66"/>
      <c r="D53" s="66"/>
    </row>
    <row r="54" spans="3:4" ht="12.75">
      <c r="C54" s="65"/>
      <c r="D54" s="65"/>
    </row>
    <row r="55" spans="3:4" ht="12.75">
      <c r="C55" s="65"/>
      <c r="D55" s="65"/>
    </row>
    <row r="56" spans="3:8" ht="12.75">
      <c r="C56" s="65"/>
      <c r="D56" s="65"/>
      <c r="H56" t="s">
        <v>36</v>
      </c>
    </row>
    <row r="57" spans="3:4" ht="12.75">
      <c r="C57" s="65"/>
      <c r="D57" s="65"/>
    </row>
    <row r="58" spans="3:4" ht="12.75">
      <c r="C58" s="65"/>
      <c r="D58" s="65"/>
    </row>
    <row r="59" spans="3:9" ht="12.75">
      <c r="C59" s="66"/>
      <c r="D59" s="66"/>
      <c r="G59" t="s">
        <v>37</v>
      </c>
      <c r="I59" t="s">
        <v>35</v>
      </c>
    </row>
    <row r="60" spans="3:4" ht="12.75">
      <c r="C60" s="66"/>
      <c r="D60" s="66"/>
    </row>
    <row r="61" spans="3:8" ht="12.75">
      <c r="C61" s="65"/>
      <c r="D61" s="65"/>
      <c r="H61" t="s">
        <v>34</v>
      </c>
    </row>
    <row r="62" spans="3:4" ht="12.75">
      <c r="C62" s="65"/>
      <c r="D62" s="65"/>
    </row>
    <row r="63" spans="3:4" ht="12.75">
      <c r="C63" s="65"/>
      <c r="D63" s="65"/>
    </row>
    <row r="64" spans="3:4" ht="12.75">
      <c r="C64" s="65"/>
      <c r="D64" s="65"/>
    </row>
    <row r="65" spans="3:4" ht="12.75">
      <c r="C65" s="65"/>
      <c r="D65" s="65"/>
    </row>
    <row r="66" spans="3:4" ht="12.75">
      <c r="C66" s="65"/>
      <c r="D66" s="65"/>
    </row>
    <row r="67" spans="3:4" ht="12.75">
      <c r="C67" s="65"/>
      <c r="D67" s="65"/>
    </row>
    <row r="68" spans="3:4" ht="12.75">
      <c r="C68" s="65"/>
      <c r="D68" s="65"/>
    </row>
    <row r="69" spans="3:4" ht="12.75">
      <c r="C69" s="65"/>
      <c r="D69" s="65"/>
    </row>
    <row r="70" spans="3:4" ht="12.75">
      <c r="C70" s="65"/>
      <c r="D70" s="65"/>
    </row>
    <row r="71" spans="3:4" ht="12.75">
      <c r="C71" s="65"/>
      <c r="D71" s="65"/>
    </row>
    <row r="72" spans="3:4" ht="12.75">
      <c r="C72" s="65"/>
      <c r="D72" s="65"/>
    </row>
    <row r="73" spans="3:4" ht="12.75">
      <c r="C73" s="66"/>
      <c r="D73" s="66"/>
    </row>
    <row r="74" spans="3:4" ht="12.75">
      <c r="C74" s="66"/>
      <c r="D74" s="66"/>
    </row>
    <row r="75" spans="3:4" ht="12.75">
      <c r="C75" s="66"/>
      <c r="D75" s="66"/>
    </row>
    <row r="76" spans="3:4" ht="14.25" customHeight="1">
      <c r="C76" s="66"/>
      <c r="D76" s="66"/>
    </row>
    <row r="77" spans="3:4" ht="15.75" customHeight="1">
      <c r="C77" s="66"/>
      <c r="D77" s="66"/>
    </row>
    <row r="78" spans="3:4" ht="12.75">
      <c r="C78" s="66"/>
      <c r="D78" s="66"/>
    </row>
    <row r="79" spans="3:4" ht="12.75">
      <c r="C79" s="66"/>
      <c r="D79" s="66"/>
    </row>
    <row r="80" spans="3:4" ht="12.75">
      <c r="C80" s="66"/>
      <c r="D80" s="66"/>
    </row>
    <row r="81" spans="3:4" ht="12.75">
      <c r="C81" s="66"/>
      <c r="D81" s="66"/>
    </row>
    <row r="82" spans="3:4" ht="12.75">
      <c r="C82" s="66"/>
      <c r="D82" s="66"/>
    </row>
    <row r="83" spans="3:4" ht="12.75">
      <c r="C83" s="77"/>
      <c r="D83" s="77"/>
    </row>
    <row r="84" spans="3:4" ht="12.75">
      <c r="C84" s="98"/>
      <c r="D84" s="98"/>
    </row>
    <row r="85" spans="3:4" ht="12.75">
      <c r="C85" s="98"/>
      <c r="D85" s="98"/>
    </row>
    <row r="86" spans="3:4" ht="12.75">
      <c r="C86" s="65"/>
      <c r="D86" s="65"/>
    </row>
    <row r="87" spans="3:4" ht="12.75">
      <c r="C87" s="65"/>
      <c r="D87" s="65"/>
    </row>
    <row r="88" spans="3:4" ht="12.75">
      <c r="C88" s="65"/>
      <c r="D88" s="65"/>
    </row>
    <row r="89" spans="3:4" ht="12.75">
      <c r="C89" s="66"/>
      <c r="D89" s="66"/>
    </row>
    <row r="90" spans="3:4" ht="12.75">
      <c r="C90" s="66"/>
      <c r="D90" s="66"/>
    </row>
    <row r="91" spans="3:4" ht="12.75">
      <c r="C91" s="65"/>
      <c r="D91" s="65"/>
    </row>
    <row r="92" spans="3:4" ht="12.75">
      <c r="C92" s="65"/>
      <c r="D92" s="65"/>
    </row>
    <row r="93" spans="3:4" ht="12.75">
      <c r="C93" s="65"/>
      <c r="D93" s="65"/>
    </row>
    <row r="94" spans="3:4" ht="12.75">
      <c r="C94" s="65"/>
      <c r="D94" s="65"/>
    </row>
    <row r="95" spans="3:4" ht="12.75">
      <c r="C95" s="65"/>
      <c r="D95" s="65"/>
    </row>
    <row r="96" spans="3:4" ht="12.75">
      <c r="C96" s="66"/>
      <c r="D96" s="66"/>
    </row>
    <row r="97" spans="3:4" ht="12.75">
      <c r="C97" s="66"/>
      <c r="D97" s="66"/>
    </row>
    <row r="98" spans="3:4" ht="12.75">
      <c r="C98" s="65"/>
      <c r="D98" s="65"/>
    </row>
    <row r="99" spans="3:4" ht="12.75">
      <c r="C99" s="65"/>
      <c r="D99" s="65"/>
    </row>
    <row r="100" spans="3:4" ht="12.75">
      <c r="C100" s="65"/>
      <c r="D100" s="65"/>
    </row>
    <row r="101" spans="3:4" ht="12.75">
      <c r="C101" s="65"/>
      <c r="D101" s="65"/>
    </row>
    <row r="102" spans="3:4" ht="12.75">
      <c r="C102" s="66"/>
      <c r="D102" s="66"/>
    </row>
    <row r="103" spans="3:4" ht="12.75">
      <c r="C103" s="66"/>
      <c r="D103" s="66"/>
    </row>
    <row r="104" spans="3:4" ht="12.75">
      <c r="C104" s="66"/>
      <c r="D104" s="66"/>
    </row>
    <row r="105" spans="3:4" ht="12.75">
      <c r="C105" s="66"/>
      <c r="D105" s="66"/>
    </row>
    <row r="106" spans="3:4" ht="12.75">
      <c r="C106" s="66"/>
      <c r="D106" s="66"/>
    </row>
    <row r="107" spans="3:4" ht="12.75">
      <c r="C107" s="66"/>
      <c r="D107" s="66"/>
    </row>
    <row r="108" spans="3:4" ht="12.75">
      <c r="C108" s="66"/>
      <c r="D108" s="66"/>
    </row>
    <row r="109" spans="3:4" ht="12.75">
      <c r="C109" s="66"/>
      <c r="D109" s="66"/>
    </row>
  </sheetData>
  <sheetProtection/>
  <mergeCells count="106">
    <mergeCell ref="Q51:R51"/>
    <mergeCell ref="O37:R37"/>
    <mergeCell ref="F38:F40"/>
    <mergeCell ref="O38:O40"/>
    <mergeCell ref="P38:Q40"/>
    <mergeCell ref="R38:R40"/>
    <mergeCell ref="J39:J40"/>
    <mergeCell ref="N37:N40"/>
    <mergeCell ref="M37:M40"/>
    <mergeCell ref="K39:K40"/>
    <mergeCell ref="Q7:R7"/>
    <mergeCell ref="B3:B6"/>
    <mergeCell ref="Q41:R41"/>
    <mergeCell ref="Q50:R50"/>
    <mergeCell ref="Q32:R32"/>
    <mergeCell ref="Q33:R33"/>
    <mergeCell ref="Q30:R30"/>
    <mergeCell ref="Q31:R31"/>
    <mergeCell ref="O3:R3"/>
    <mergeCell ref="O4:O6"/>
    <mergeCell ref="P4:Q6"/>
    <mergeCell ref="R4:R6"/>
    <mergeCell ref="N3:N6"/>
    <mergeCell ref="B37:B40"/>
    <mergeCell ref="G37:G40"/>
    <mergeCell ref="H37:H40"/>
    <mergeCell ref="F9:H9"/>
    <mergeCell ref="F11:H11"/>
    <mergeCell ref="F13:H13"/>
    <mergeCell ref="F21:H21"/>
    <mergeCell ref="M3:M6"/>
    <mergeCell ref="I3:J3"/>
    <mergeCell ref="K3:L6"/>
    <mergeCell ref="F10:H10"/>
    <mergeCell ref="K7:L7"/>
    <mergeCell ref="F8:H8"/>
    <mergeCell ref="I8:J8"/>
    <mergeCell ref="I9:J9"/>
    <mergeCell ref="K9:L9"/>
    <mergeCell ref="F3:H6"/>
    <mergeCell ref="I4:J6"/>
    <mergeCell ref="F7:H7"/>
    <mergeCell ref="I7:J7"/>
    <mergeCell ref="K8:L8"/>
    <mergeCell ref="I12:J12"/>
    <mergeCell ref="F15:H15"/>
    <mergeCell ref="F17:H17"/>
    <mergeCell ref="K14:L14"/>
    <mergeCell ref="I15:J15"/>
    <mergeCell ref="F14:H14"/>
    <mergeCell ref="F12:H12"/>
    <mergeCell ref="K12:L12"/>
    <mergeCell ref="I39:I40"/>
    <mergeCell ref="L39:L40"/>
    <mergeCell ref="I10:J10"/>
    <mergeCell ref="K10:L10"/>
    <mergeCell ref="I11:J11"/>
    <mergeCell ref="K11:L11"/>
    <mergeCell ref="K18:L18"/>
    <mergeCell ref="I13:J13"/>
    <mergeCell ref="K13:L13"/>
    <mergeCell ref="I14:J14"/>
    <mergeCell ref="F19:H19"/>
    <mergeCell ref="F20:H20"/>
    <mergeCell ref="I20:J20"/>
    <mergeCell ref="K20:L20"/>
    <mergeCell ref="I19:J19"/>
    <mergeCell ref="K19:L19"/>
    <mergeCell ref="I21:J21"/>
    <mergeCell ref="K21:L21"/>
    <mergeCell ref="K15:L15"/>
    <mergeCell ref="K17:L17"/>
    <mergeCell ref="F18:H18"/>
    <mergeCell ref="I18:J18"/>
    <mergeCell ref="F16:H16"/>
    <mergeCell ref="I16:J16"/>
    <mergeCell ref="K16:L16"/>
    <mergeCell ref="I17:J17"/>
    <mergeCell ref="F30:H30"/>
    <mergeCell ref="F22:H22"/>
    <mergeCell ref="I22:J22"/>
    <mergeCell ref="K22:L22"/>
    <mergeCell ref="F23:H23"/>
    <mergeCell ref="I23:J23"/>
    <mergeCell ref="K23:L23"/>
    <mergeCell ref="F24:H24"/>
    <mergeCell ref="I28:J28"/>
    <mergeCell ref="I24:J24"/>
    <mergeCell ref="K24:L24"/>
    <mergeCell ref="I29:J29"/>
    <mergeCell ref="F25:H25"/>
    <mergeCell ref="I25:J25"/>
    <mergeCell ref="K25:L25"/>
    <mergeCell ref="F26:H26"/>
    <mergeCell ref="F27:H27"/>
    <mergeCell ref="F28:H28"/>
    <mergeCell ref="S3:S6"/>
    <mergeCell ref="I30:J30"/>
    <mergeCell ref="K30:L30"/>
    <mergeCell ref="F29:H29"/>
    <mergeCell ref="K26:L26"/>
    <mergeCell ref="K27:L27"/>
    <mergeCell ref="K29:L29"/>
    <mergeCell ref="K28:L28"/>
    <mergeCell ref="I26:J26"/>
    <mergeCell ref="I27:J27"/>
  </mergeCells>
  <printOptions/>
  <pageMargins left="0.5905511811023623" right="0.1968503937007874" top="0.984251968503937" bottom="0.5" header="0.5118110236220472" footer="0.5118110236220472"/>
  <pageSetup horizontalDpi="600" verticalDpi="600" orientation="landscape" paperSize="9" scale="85" r:id="rId1"/>
  <rowBreaks count="1" manualBreakCount="1">
    <brk id="37" max="255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2:W36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.8515625" style="0" customWidth="1"/>
    <col min="2" max="2" width="3.140625" style="0" customWidth="1"/>
    <col min="3" max="3" width="14.140625" style="0" customWidth="1"/>
    <col min="4" max="4" width="18.7109375" style="0" customWidth="1"/>
    <col min="5" max="5" width="28.7109375" style="0" customWidth="1"/>
    <col min="6" max="6" width="8.57421875" style="0" customWidth="1"/>
    <col min="7" max="7" width="6.57421875" style="0" customWidth="1"/>
    <col min="8" max="8" width="21.8515625" style="0" customWidth="1"/>
    <col min="9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5.57421875" style="0" hidden="1" customWidth="1"/>
    <col min="17" max="17" width="1.57421875" style="0" hidden="1" customWidth="1"/>
    <col min="18" max="18" width="4.7109375" style="0" hidden="1" customWidth="1"/>
    <col min="19" max="19" width="10.7109375" style="0" hidden="1" customWidth="1"/>
    <col min="20" max="20" width="11.00390625" style="0" customWidth="1"/>
    <col min="21" max="21" width="13.57421875" style="0" customWidth="1"/>
  </cols>
  <sheetData>
    <row r="2" spans="4:13" ht="16.5" thickBot="1">
      <c r="D2" s="12" t="s">
        <v>73</v>
      </c>
      <c r="E2" s="12"/>
      <c r="F2" s="2"/>
      <c r="G2" s="2"/>
      <c r="H2" s="2"/>
      <c r="I2" s="2"/>
      <c r="J2" s="2"/>
      <c r="K2" s="2"/>
      <c r="L2" s="2"/>
      <c r="M2" s="2"/>
    </row>
    <row r="3" spans="2:20" ht="27" customHeight="1" thickBot="1">
      <c r="B3" s="217" t="s">
        <v>0</v>
      </c>
      <c r="C3" s="123"/>
      <c r="D3" s="119" t="s">
        <v>2</v>
      </c>
      <c r="E3" s="119"/>
      <c r="F3" s="229" t="s">
        <v>46</v>
      </c>
      <c r="G3" s="230"/>
      <c r="H3" s="230"/>
      <c r="I3" s="233" t="s">
        <v>43</v>
      </c>
      <c r="J3" s="234"/>
      <c r="K3" s="225" t="s">
        <v>45</v>
      </c>
      <c r="L3" s="258"/>
      <c r="M3" s="220" t="s">
        <v>27</v>
      </c>
      <c r="N3" s="220" t="s">
        <v>26</v>
      </c>
      <c r="O3" s="239" t="s">
        <v>3</v>
      </c>
      <c r="P3" s="240"/>
      <c r="Q3" s="240"/>
      <c r="R3" s="241"/>
      <c r="S3" s="179" t="s">
        <v>76</v>
      </c>
      <c r="T3" s="269"/>
    </row>
    <row r="4" spans="2:20" ht="15" customHeight="1">
      <c r="B4" s="218"/>
      <c r="C4" s="120" t="s">
        <v>1</v>
      </c>
      <c r="D4" s="121" t="s">
        <v>41</v>
      </c>
      <c r="E4" s="120" t="s">
        <v>42</v>
      </c>
      <c r="F4" s="231"/>
      <c r="G4" s="231"/>
      <c r="H4" s="231"/>
      <c r="I4" s="235" t="s">
        <v>44</v>
      </c>
      <c r="J4" s="236"/>
      <c r="K4" s="259"/>
      <c r="L4" s="259"/>
      <c r="M4" s="223"/>
      <c r="N4" s="221"/>
      <c r="O4" s="206" t="s">
        <v>4</v>
      </c>
      <c r="P4" s="208" t="s">
        <v>5</v>
      </c>
      <c r="Q4" s="209"/>
      <c r="R4" s="212" t="s">
        <v>6</v>
      </c>
      <c r="S4" s="180"/>
      <c r="T4" s="270"/>
    </row>
    <row r="5" spans="2:20" ht="14.25" customHeight="1">
      <c r="B5" s="218"/>
      <c r="C5" s="122"/>
      <c r="D5" s="122"/>
      <c r="E5" s="122"/>
      <c r="F5" s="231"/>
      <c r="G5" s="231"/>
      <c r="H5" s="231"/>
      <c r="I5" s="237"/>
      <c r="J5" s="237"/>
      <c r="K5" s="259"/>
      <c r="L5" s="259"/>
      <c r="M5" s="223"/>
      <c r="N5" s="221"/>
      <c r="O5" s="207"/>
      <c r="P5" s="210"/>
      <c r="Q5" s="211"/>
      <c r="R5" s="213"/>
      <c r="S5" s="180"/>
      <c r="T5" s="270"/>
    </row>
    <row r="6" spans="2:20" ht="13.5" thickBot="1">
      <c r="B6" s="219"/>
      <c r="C6" s="64"/>
      <c r="D6" s="64"/>
      <c r="E6" s="64"/>
      <c r="F6" s="232"/>
      <c r="G6" s="232"/>
      <c r="H6" s="232"/>
      <c r="I6" s="238"/>
      <c r="J6" s="238"/>
      <c r="K6" s="260"/>
      <c r="L6" s="260"/>
      <c r="M6" s="224"/>
      <c r="N6" s="222"/>
      <c r="O6" s="207"/>
      <c r="P6" s="210"/>
      <c r="Q6" s="211"/>
      <c r="R6" s="213"/>
      <c r="S6" s="181"/>
      <c r="T6" s="270"/>
    </row>
    <row r="7" spans="2:20" ht="12" customHeight="1">
      <c r="B7" s="133" t="s">
        <v>7</v>
      </c>
      <c r="C7" s="3" t="s">
        <v>113</v>
      </c>
      <c r="D7" s="3" t="s">
        <v>82</v>
      </c>
      <c r="E7" s="112" t="s">
        <v>194</v>
      </c>
      <c r="F7" s="255" t="s">
        <v>195</v>
      </c>
      <c r="G7" s="280"/>
      <c r="H7" s="281"/>
      <c r="I7" s="204" t="s">
        <v>136</v>
      </c>
      <c r="J7" s="205"/>
      <c r="K7" s="191">
        <v>31780</v>
      </c>
      <c r="L7" s="192"/>
      <c r="M7" s="18">
        <v>19880</v>
      </c>
      <c r="N7" s="46">
        <v>0</v>
      </c>
      <c r="O7" s="34">
        <v>5</v>
      </c>
      <c r="P7" s="7">
        <v>0</v>
      </c>
      <c r="Q7" s="278">
        <v>0</v>
      </c>
      <c r="R7" s="279"/>
      <c r="S7" s="160">
        <v>0</v>
      </c>
      <c r="T7" s="128"/>
    </row>
    <row r="8" spans="2:20" ht="12" customHeight="1">
      <c r="B8" s="134" t="s">
        <v>8</v>
      </c>
      <c r="C8" s="3"/>
      <c r="D8" s="3"/>
      <c r="E8" s="111"/>
      <c r="F8" s="249"/>
      <c r="G8" s="250"/>
      <c r="H8" s="251"/>
      <c r="I8" s="176"/>
      <c r="J8" s="177"/>
      <c r="K8" s="174"/>
      <c r="L8" s="175"/>
      <c r="M8" s="20"/>
      <c r="N8" s="47"/>
      <c r="O8" s="35"/>
      <c r="P8" s="8"/>
      <c r="Q8" s="276"/>
      <c r="R8" s="277"/>
      <c r="S8" s="142"/>
      <c r="T8" s="98"/>
    </row>
    <row r="9" spans="2:23" ht="12" customHeight="1" thickBot="1">
      <c r="B9" s="137" t="s">
        <v>9</v>
      </c>
      <c r="C9" s="32"/>
      <c r="D9" s="32"/>
      <c r="E9" s="116"/>
      <c r="F9" s="252"/>
      <c r="G9" s="253"/>
      <c r="H9" s="254"/>
      <c r="I9" s="171"/>
      <c r="J9" s="188"/>
      <c r="K9" s="187"/>
      <c r="L9" s="173"/>
      <c r="M9" s="50"/>
      <c r="N9" s="76"/>
      <c r="O9" s="149"/>
      <c r="P9" s="150"/>
      <c r="Q9" s="282"/>
      <c r="R9" s="283"/>
      <c r="S9" s="143"/>
      <c r="T9" s="98"/>
      <c r="W9" s="117"/>
    </row>
    <row r="10" spans="2:20" ht="13.5" thickBot="1">
      <c r="B10" s="26"/>
      <c r="C10" s="26"/>
      <c r="D10" s="27"/>
      <c r="E10" s="27"/>
      <c r="F10" s="28"/>
      <c r="G10" s="29"/>
      <c r="H10" s="29"/>
      <c r="I10" s="29"/>
      <c r="J10" s="29"/>
      <c r="K10" s="29"/>
      <c r="L10" s="30"/>
      <c r="M10" s="31" t="s">
        <v>25</v>
      </c>
      <c r="N10" s="91">
        <f>SUM(N7:N9)</f>
        <v>0</v>
      </c>
      <c r="T10" s="98"/>
    </row>
    <row r="11" spans="3:20" ht="12.75">
      <c r="C11" s="271"/>
      <c r="D11" s="109"/>
      <c r="E11" s="110"/>
      <c r="T11" s="98"/>
    </row>
    <row r="12" spans="3:23" ht="12.75">
      <c r="C12" s="272"/>
      <c r="D12" s="109"/>
      <c r="E12" s="110"/>
      <c r="T12" s="98"/>
      <c r="U12" s="132">
        <f>SUM(M7:M9)</f>
        <v>19880</v>
      </c>
      <c r="W12" t="s">
        <v>56</v>
      </c>
    </row>
    <row r="13" spans="3:20" ht="13.5" thickBot="1">
      <c r="C13" s="128"/>
      <c r="D13" s="94"/>
      <c r="E13" s="92"/>
      <c r="T13" s="98"/>
    </row>
    <row r="14" spans="4:20" ht="13.5" thickBot="1">
      <c r="D14" s="62" t="s">
        <v>47</v>
      </c>
      <c r="E14" s="63">
        <f>VČ!N29+'Vzdělávání a sport šk.'!N31+'EU soutěže šk.'!N10</f>
        <v>765925</v>
      </c>
      <c r="H14" s="130" t="s">
        <v>67</v>
      </c>
      <c r="I14">
        <v>41</v>
      </c>
      <c r="T14" s="98"/>
    </row>
    <row r="15" spans="4:20" ht="13.5" thickBot="1">
      <c r="D15" s="53" t="s">
        <v>28</v>
      </c>
      <c r="E15" s="51">
        <v>1030000</v>
      </c>
      <c r="H15" t="s">
        <v>51</v>
      </c>
      <c r="T15" s="98"/>
    </row>
    <row r="16" spans="4:20" ht="13.5" thickBot="1">
      <c r="D16" s="54" t="s">
        <v>29</v>
      </c>
      <c r="E16" s="52">
        <f>E15-E14</f>
        <v>264075</v>
      </c>
      <c r="H16" s="130" t="s">
        <v>68</v>
      </c>
      <c r="I16">
        <v>27</v>
      </c>
      <c r="T16" s="98"/>
    </row>
    <row r="17" spans="3:20" ht="12.75">
      <c r="C17" s="273"/>
      <c r="D17" s="95"/>
      <c r="E17" s="93"/>
      <c r="T17" s="98"/>
    </row>
    <row r="18" spans="3:20" ht="12.75">
      <c r="C18" s="272"/>
      <c r="D18" s="95"/>
      <c r="E18" s="93"/>
      <c r="H18" s="130" t="s">
        <v>70</v>
      </c>
      <c r="I18">
        <f>I14-I16</f>
        <v>14</v>
      </c>
      <c r="T18" s="98"/>
    </row>
    <row r="19" ht="12.75">
      <c r="T19" s="98"/>
    </row>
    <row r="20" spans="8:20" ht="12.75">
      <c r="H20" s="130" t="s">
        <v>69</v>
      </c>
      <c r="I20">
        <v>0</v>
      </c>
      <c r="T20" s="98"/>
    </row>
    <row r="21" ht="12.75">
      <c r="T21" s="98"/>
    </row>
    <row r="22" spans="3:20" ht="12.75">
      <c r="C22" s="15" t="s">
        <v>38</v>
      </c>
      <c r="D22" s="16"/>
      <c r="E22" s="14">
        <f>VČ!V34+'Vzdělávání a sport šk.'!V35+'EU soutěže šk.'!U12</f>
        <v>2265431</v>
      </c>
      <c r="T22" s="98"/>
    </row>
    <row r="23" ht="12.75">
      <c r="T23" s="98"/>
    </row>
    <row r="24" ht="12.75">
      <c r="T24" s="98"/>
    </row>
    <row r="25" ht="12.75">
      <c r="T25" s="98"/>
    </row>
    <row r="26" spans="3:20" ht="12.75">
      <c r="C26" s="59" t="s">
        <v>39</v>
      </c>
      <c r="D26" s="60"/>
      <c r="E26" s="61">
        <f>E22-E15</f>
        <v>1235431</v>
      </c>
      <c r="T26" s="98"/>
    </row>
    <row r="27" ht="12.75">
      <c r="T27" s="98"/>
    </row>
    <row r="28" ht="12.75">
      <c r="T28" s="98"/>
    </row>
    <row r="30" ht="13.5" thickBot="1"/>
    <row r="31" spans="3:5" ht="13.5" thickBot="1">
      <c r="C31" s="274" t="s">
        <v>32</v>
      </c>
      <c r="D31" s="55" t="s">
        <v>31</v>
      </c>
      <c r="E31" s="56">
        <f>'Vzdělávání a sport šk.'!N31+'EU soutěže šk.'!N10</f>
        <v>460925</v>
      </c>
    </row>
    <row r="32" spans="3:21" ht="13.5" thickBot="1">
      <c r="C32" s="275"/>
      <c r="D32" s="57" t="s">
        <v>71</v>
      </c>
      <c r="E32" s="58">
        <f>VČ!N29</f>
        <v>305000</v>
      </c>
      <c r="U32" s="13">
        <f>E31+E32</f>
        <v>765925</v>
      </c>
    </row>
    <row r="35" spans="5:7" ht="12.75">
      <c r="E35" s="271"/>
      <c r="F35" s="109"/>
      <c r="G35" s="110"/>
    </row>
    <row r="36" spans="5:7" ht="12.75">
      <c r="E36" s="272"/>
      <c r="F36" s="109"/>
      <c r="G36" s="110"/>
    </row>
  </sheetData>
  <sheetProtection/>
  <mergeCells count="29">
    <mergeCell ref="N3:N6"/>
    <mergeCell ref="M3:M6"/>
    <mergeCell ref="I7:J7"/>
    <mergeCell ref="K7:L7"/>
    <mergeCell ref="I3:J3"/>
    <mergeCell ref="K3:L6"/>
    <mergeCell ref="I4:J6"/>
    <mergeCell ref="B3:B6"/>
    <mergeCell ref="F3:H6"/>
    <mergeCell ref="Q9:R9"/>
    <mergeCell ref="O3:R3"/>
    <mergeCell ref="O4:O6"/>
    <mergeCell ref="P4:Q6"/>
    <mergeCell ref="R4:R6"/>
    <mergeCell ref="F8:H8"/>
    <mergeCell ref="I8:J8"/>
    <mergeCell ref="K8:L8"/>
    <mergeCell ref="Q7:R7"/>
    <mergeCell ref="F7:H7"/>
    <mergeCell ref="T3:T6"/>
    <mergeCell ref="S3:S6"/>
    <mergeCell ref="E35:E36"/>
    <mergeCell ref="C17:C18"/>
    <mergeCell ref="F9:H9"/>
    <mergeCell ref="I9:J9"/>
    <mergeCell ref="K9:L9"/>
    <mergeCell ref="C31:C32"/>
    <mergeCell ref="Q8:R8"/>
    <mergeCell ref="C11:C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6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U24"/>
  <sheetViews>
    <sheetView zoomScalePageLayoutView="0" workbookViewId="0" topLeftCell="A1">
      <selection activeCell="K17" sqref="K17"/>
    </sheetView>
  </sheetViews>
  <sheetFormatPr defaultColWidth="9.140625" defaultRowHeight="12.75"/>
  <sheetData>
    <row r="2" spans="4:11" ht="12.75">
      <c r="D2" t="s">
        <v>76</v>
      </c>
      <c r="K2" s="141" t="s">
        <v>124</v>
      </c>
    </row>
    <row r="4" spans="2:21" ht="12.75">
      <c r="B4" s="141" t="s">
        <v>119</v>
      </c>
      <c r="C4" s="140">
        <v>40</v>
      </c>
      <c r="K4" s="154">
        <v>15</v>
      </c>
      <c r="M4" s="154">
        <v>15</v>
      </c>
      <c r="O4" s="154">
        <v>15</v>
      </c>
      <c r="Q4" s="154">
        <v>15</v>
      </c>
      <c r="S4" s="154">
        <v>15</v>
      </c>
      <c r="U4" s="156">
        <v>15</v>
      </c>
    </row>
    <row r="5" spans="2:21" ht="12.75">
      <c r="B5" s="141" t="s">
        <v>120</v>
      </c>
      <c r="C5" s="140">
        <v>37</v>
      </c>
      <c r="K5" s="154">
        <v>15</v>
      </c>
      <c r="M5" s="154">
        <v>15</v>
      </c>
      <c r="O5" s="154">
        <v>15</v>
      </c>
      <c r="Q5" s="154">
        <v>15</v>
      </c>
      <c r="S5" s="154">
        <v>15</v>
      </c>
      <c r="U5" s="156">
        <v>15</v>
      </c>
    </row>
    <row r="6" spans="2:21" ht="12.75">
      <c r="B6" s="141" t="s">
        <v>121</v>
      </c>
      <c r="C6" s="140">
        <v>37</v>
      </c>
      <c r="K6" s="154">
        <v>15</v>
      </c>
      <c r="M6" s="154">
        <v>15</v>
      </c>
      <c r="O6" s="154">
        <v>14</v>
      </c>
      <c r="Q6" s="154">
        <v>15</v>
      </c>
      <c r="S6" s="154">
        <v>15</v>
      </c>
      <c r="U6" s="156">
        <v>15</v>
      </c>
    </row>
    <row r="7" spans="2:21" ht="12.75">
      <c r="B7" s="155" t="s">
        <v>122</v>
      </c>
      <c r="C7" s="140">
        <v>41</v>
      </c>
      <c r="K7" s="154">
        <v>6</v>
      </c>
      <c r="M7" s="154">
        <v>5</v>
      </c>
      <c r="O7" s="154">
        <v>3</v>
      </c>
      <c r="Q7" s="154">
        <v>4</v>
      </c>
      <c r="S7" s="154">
        <v>5</v>
      </c>
      <c r="U7" s="156">
        <v>15</v>
      </c>
    </row>
    <row r="8" spans="2:21" ht="12.75">
      <c r="B8" s="155" t="s">
        <v>123</v>
      </c>
      <c r="C8" s="140">
        <v>45</v>
      </c>
      <c r="G8" s="141" t="s">
        <v>77</v>
      </c>
      <c r="H8">
        <f>C4+C5+C6+C7+C8</f>
        <v>200</v>
      </c>
      <c r="K8" s="154">
        <v>5</v>
      </c>
      <c r="M8" s="154">
        <v>4</v>
      </c>
      <c r="O8" s="154">
        <v>5</v>
      </c>
      <c r="Q8" s="154">
        <v>5</v>
      </c>
      <c r="S8" s="154">
        <v>3</v>
      </c>
      <c r="U8" s="156">
        <v>8</v>
      </c>
    </row>
    <row r="9" spans="2:21" ht="12.75">
      <c r="B9" s="117" t="s">
        <v>77</v>
      </c>
      <c r="C9" s="151">
        <f>SUM(C4:C8)</f>
        <v>200</v>
      </c>
      <c r="G9" s="141" t="s">
        <v>78</v>
      </c>
      <c r="H9" s="152">
        <f>H8/5</f>
        <v>40</v>
      </c>
      <c r="K9" s="154">
        <v>4</v>
      </c>
      <c r="M9" s="154">
        <v>4</v>
      </c>
      <c r="O9" s="154">
        <v>5</v>
      </c>
      <c r="Q9" s="154">
        <v>5</v>
      </c>
      <c r="S9" s="154">
        <v>5</v>
      </c>
      <c r="U9" s="156">
        <v>8</v>
      </c>
    </row>
    <row r="10" spans="2:21" ht="12.75">
      <c r="B10" s="117" t="s">
        <v>78</v>
      </c>
      <c r="C10" s="152">
        <f>C9/5</f>
        <v>40</v>
      </c>
      <c r="K10" s="154">
        <v>4</v>
      </c>
      <c r="M10" s="154">
        <v>4</v>
      </c>
      <c r="O10" s="154">
        <v>4</v>
      </c>
      <c r="Q10" s="154">
        <v>5</v>
      </c>
      <c r="S10" s="154">
        <v>5</v>
      </c>
      <c r="U10" s="156">
        <v>8</v>
      </c>
    </row>
    <row r="11" spans="11:21" ht="12.75">
      <c r="K11" s="154">
        <v>4</v>
      </c>
      <c r="M11" s="154">
        <v>5</v>
      </c>
      <c r="O11" s="154">
        <v>6</v>
      </c>
      <c r="Q11" s="154">
        <v>4</v>
      </c>
      <c r="S11" s="154">
        <v>4</v>
      </c>
      <c r="U11" s="156">
        <v>8</v>
      </c>
    </row>
    <row r="12" spans="11:21" ht="12.75">
      <c r="K12" s="154">
        <v>8</v>
      </c>
      <c r="M12" s="154">
        <v>8</v>
      </c>
      <c r="O12" s="154">
        <v>8</v>
      </c>
      <c r="Q12" s="154">
        <v>8</v>
      </c>
      <c r="S12" s="154">
        <v>6</v>
      </c>
      <c r="U12" s="156">
        <v>8</v>
      </c>
    </row>
    <row r="13" spans="10:21" ht="12.75">
      <c r="J13" s="117" t="s">
        <v>25</v>
      </c>
      <c r="K13" s="158">
        <f>SUM(K4:K12)</f>
        <v>76</v>
      </c>
      <c r="M13" s="158">
        <f>SUM(M4:M12)</f>
        <v>75</v>
      </c>
      <c r="O13" s="158">
        <f>SUM(O4:O12)</f>
        <v>75</v>
      </c>
      <c r="Q13" s="158">
        <f>SUM(Q4:Q12)</f>
        <v>76</v>
      </c>
      <c r="S13" s="158">
        <f>SUM(S4:S12)</f>
        <v>73</v>
      </c>
      <c r="U13" s="157">
        <f>SUM(U4:U12)</f>
        <v>100</v>
      </c>
    </row>
    <row r="15" spans="11:21" ht="12.75">
      <c r="K15" s="141" t="s">
        <v>119</v>
      </c>
      <c r="M15" s="141" t="s">
        <v>120</v>
      </c>
      <c r="O15" s="141" t="s">
        <v>121</v>
      </c>
      <c r="Q15" s="141" t="s">
        <v>122</v>
      </c>
      <c r="S15" s="141" t="s">
        <v>123</v>
      </c>
      <c r="U15" t="s">
        <v>198</v>
      </c>
    </row>
    <row r="18" spans="2:3" ht="12.75">
      <c r="B18" s="141" t="s">
        <v>119</v>
      </c>
      <c r="C18" s="140">
        <f>K13</f>
        <v>76</v>
      </c>
    </row>
    <row r="19" spans="2:3" ht="12.75">
      <c r="B19" s="141" t="s">
        <v>120</v>
      </c>
      <c r="C19" s="140">
        <f>M13</f>
        <v>75</v>
      </c>
    </row>
    <row r="20" spans="2:3" ht="12.75">
      <c r="B20" s="141" t="s">
        <v>121</v>
      </c>
      <c r="C20" s="140">
        <f>O13</f>
        <v>75</v>
      </c>
    </row>
    <row r="21" spans="2:3" ht="12.75">
      <c r="B21" s="155" t="s">
        <v>122</v>
      </c>
      <c r="C21" s="140">
        <f>Q13</f>
        <v>76</v>
      </c>
    </row>
    <row r="22" spans="2:8" ht="12.75">
      <c r="B22" s="155" t="s">
        <v>123</v>
      </c>
      <c r="C22" s="169">
        <f>S13</f>
        <v>73</v>
      </c>
      <c r="H22" t="s">
        <v>30</v>
      </c>
    </row>
    <row r="23" spans="2:3" ht="12.75">
      <c r="B23" s="159" t="s">
        <v>77</v>
      </c>
      <c r="C23">
        <f>SUM(C18:C22)</f>
        <v>375</v>
      </c>
    </row>
    <row r="24" spans="2:3" ht="12.75">
      <c r="B24" s="159" t="s">
        <v>78</v>
      </c>
      <c r="C24" s="152">
        <f>AVERAGE(C18:C22)</f>
        <v>75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88" r:id="rId1"/>
  <rowBreaks count="1" manualBreakCount="1">
    <brk id="1" max="255" man="1"/>
  </rowBreaks>
  <colBreaks count="2" manualBreakCount="2">
    <brk id="9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ludek.sefzig</cp:lastModifiedBy>
  <cp:lastPrinted>2012-05-30T12:28:18Z</cp:lastPrinted>
  <dcterms:created xsi:type="dcterms:W3CDTF">2005-02-09T10:28:17Z</dcterms:created>
  <dcterms:modified xsi:type="dcterms:W3CDTF">2012-06-22T09:38:40Z</dcterms:modified>
  <cp:category/>
  <cp:version/>
  <cp:contentType/>
  <cp:contentStatus/>
</cp:coreProperties>
</file>