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295" windowHeight="8535" activeTab="0"/>
  </bookViews>
  <sheets>
    <sheet name="JKA" sheetId="1" r:id="rId1"/>
    <sheet name="CKA" sheetId="2" r:id="rId2"/>
    <sheet name="KAvZ" sheetId="3" r:id="rId3"/>
  </sheets>
  <definedNames>
    <definedName name="_xlnm.Print_Area" localSheetId="1">'CKA'!$A$1:$V$37</definedName>
    <definedName name="_xlnm.Print_Area" localSheetId="0">'JKA'!$A$2:$N$37</definedName>
  </definedNames>
  <calcPr fullCalcOnLoad="1"/>
</workbook>
</file>

<file path=xl/sharedStrings.xml><?xml version="1.0" encoding="utf-8"?>
<sst xmlns="http://schemas.openxmlformats.org/spreadsheetml/2006/main" count="294" uniqueCount="201">
  <si>
    <t>č.</t>
  </si>
  <si>
    <t>Žadatel</t>
  </si>
  <si>
    <t>Adresa</t>
  </si>
  <si>
    <t>Hlasování</t>
  </si>
  <si>
    <t>ano</t>
  </si>
  <si>
    <t>ne</t>
  </si>
  <si>
    <t>zdrž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</si>
  <si>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</si>
  <si>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</si>
  <si>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</si>
  <si>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</si>
  <si>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</si>
  <si>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</si>
  <si>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</si>
  <si>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</si>
  <si>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</si>
  <si>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</si>
  <si>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</si>
  <si>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</si>
  <si>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</si>
  <si>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</si>
  <si>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</si>
  <si>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</si>
  <si>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</si>
  <si>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celkem</t>
  </si>
  <si>
    <t xml:space="preserve">    Navrženo</t>
  </si>
  <si>
    <t xml:space="preserve">    Požadavek od MČ</t>
  </si>
  <si>
    <t>zbývá</t>
  </si>
  <si>
    <t xml:space="preserve"> </t>
  </si>
  <si>
    <t>žadatele</t>
  </si>
  <si>
    <t>Název projektu</t>
  </si>
  <si>
    <t>Hodnocení žádosti</t>
  </si>
  <si>
    <t>vyhovuje = A nevyhovuje = N</t>
  </si>
  <si>
    <t>Celkový rozpočet</t>
  </si>
  <si>
    <t xml:space="preserve">Účelově určeno na </t>
  </si>
  <si>
    <t>Celkem přiděleno</t>
  </si>
  <si>
    <t>Požadavek od MČ</t>
  </si>
  <si>
    <t>Navrženo</t>
  </si>
  <si>
    <t xml:space="preserve">  </t>
  </si>
  <si>
    <t>požadavky</t>
  </si>
  <si>
    <t xml:space="preserve">1. Jednorázové kulturní aktivity na území MČ Praha 5 </t>
  </si>
  <si>
    <t xml:space="preserve">3. Kulturní aktivity při prezentaci a soutěžních akcích v zahraničí </t>
  </si>
  <si>
    <t xml:space="preserve">Syndikát výtv. umělců </t>
  </si>
  <si>
    <t>Butovická 33, P-5</t>
  </si>
  <si>
    <t>Masaryk. nábř. 250, P-1</t>
  </si>
  <si>
    <t xml:space="preserve">Sokol Jinonice </t>
  </si>
  <si>
    <t>Svaz důchodců ČR, P-5</t>
  </si>
  <si>
    <t>Zahradníčkova 2, P-5</t>
  </si>
  <si>
    <t xml:space="preserve">Čas pro Tebe, o.s. </t>
  </si>
  <si>
    <t>Lamačova 911, P-5</t>
  </si>
  <si>
    <t>KaM centrum Barrandov</t>
  </si>
  <si>
    <t>Werichova 981, P-5</t>
  </si>
  <si>
    <t xml:space="preserve">Sbor Jednoty Bratrské </t>
  </si>
  <si>
    <t>Junák, stř.Hiawatha</t>
  </si>
  <si>
    <t>Zoubkova 8, P-5</t>
  </si>
  <si>
    <t>Nadace umění pro zdraví</t>
  </si>
  <si>
    <t>Jílská 14, P-1</t>
  </si>
  <si>
    <t>Dětské divadelní studio P-5</t>
  </si>
  <si>
    <t>Veselý Smíchov, o.s.</t>
  </si>
  <si>
    <t>Holečkova 38, P-5</t>
  </si>
  <si>
    <t>Zubatého 1, P-5</t>
  </si>
  <si>
    <t>Taneční studio Light</t>
  </si>
  <si>
    <t>Výtv. spolek Hruška</t>
  </si>
  <si>
    <t>Na Březince 20, P-5</t>
  </si>
  <si>
    <t>Siloe Cantus, o.s.</t>
  </si>
  <si>
    <t xml:space="preserve">Sdružení přátel... - Jaro </t>
  </si>
  <si>
    <t>Plzeňská 224, P-5</t>
  </si>
  <si>
    <t>U Klikovky 15, P-5</t>
  </si>
  <si>
    <t>Štefánikova 19, P-5</t>
  </si>
  <si>
    <t>Sdruž. sboru Svítání</t>
  </si>
  <si>
    <t>Bubec o.s.</t>
  </si>
  <si>
    <t xml:space="preserve">Radouňova 5, P-5 </t>
  </si>
  <si>
    <t xml:space="preserve">MgA et Mgr. Margareta Hruza </t>
  </si>
  <si>
    <t>Na Václavce 14, P-5</t>
  </si>
  <si>
    <t xml:space="preserve">Portus Praha, o.s. </t>
  </si>
  <si>
    <t>Kozácká 16, P-10</t>
  </si>
  <si>
    <t>A.M. Laštovková</t>
  </si>
  <si>
    <t>Foibos books, s.r.o.</t>
  </si>
  <si>
    <t>Bartoškova 26, P-4</t>
  </si>
  <si>
    <t>Div. Buchty a Loutky o.s.</t>
  </si>
  <si>
    <t>Sdr. pro zachr. Malstr. hřb</t>
  </si>
  <si>
    <t>Petýrkova 1993, P-4</t>
  </si>
  <si>
    <t>U Tyrš.školy 1/430,P-5</t>
  </si>
  <si>
    <t>Česká jazzová společnost</t>
  </si>
  <si>
    <t>ZUŠ Na Popelce</t>
  </si>
  <si>
    <t>Na Popelce 18/1, P-5</t>
  </si>
  <si>
    <t>Český rozhlas</t>
  </si>
  <si>
    <t>Klub pražských spisov, o.s.</t>
  </si>
  <si>
    <t>Rámová 735/6, P-1</t>
  </si>
  <si>
    <t>Masopust, o.p.s.</t>
  </si>
  <si>
    <t>Saská 3/520, P-1</t>
  </si>
  <si>
    <t xml:space="preserve">MeetFactory, o.p.s. </t>
  </si>
  <si>
    <t>Ke Sklárně 3213/15,P-5</t>
  </si>
  <si>
    <t xml:space="preserve">R. Nachtigallová, OHDP </t>
  </si>
  <si>
    <t>Podle Lomu 27/6, P-5</t>
  </si>
  <si>
    <t xml:space="preserve">Hynek Glos </t>
  </si>
  <si>
    <t xml:space="preserve">Taneční studio Light </t>
  </si>
  <si>
    <t xml:space="preserve">Auto-Mat, o.s.  </t>
  </si>
  <si>
    <t xml:space="preserve">Lublaňská 18, P-2 </t>
  </si>
  <si>
    <t xml:space="preserve">Celoroční hud. činnost kom souboru Siloe cantus. </t>
  </si>
  <si>
    <t xml:space="preserve"> Pronájem zkušebny, sálů. Honoráře (host. umělci). </t>
  </si>
  <si>
    <t>A</t>
  </si>
  <si>
    <t>Vystoupení souboru JARO (jarní a vánoční)</t>
  </si>
  <si>
    <t xml:space="preserve">Pronájem divadel. </t>
  </si>
  <si>
    <t>O.s. pro podporu činnosti divadla Orfeus</t>
  </si>
  <si>
    <t xml:space="preserve">Propagace (pozvánky, programy). Zabezpečení provozu klubu (+ drobné výdaje). </t>
  </si>
  <si>
    <t>Úhrada prov. nákladů divadelního klubu pro podporu činnosti Krytové divadla Orfeus.</t>
  </si>
  <si>
    <t>JUDr. V. Lederer</t>
  </si>
  <si>
    <t>Národní 39, P-1</t>
  </si>
  <si>
    <t xml:space="preserve">Jazzový klub Jazz Dock - kult. činnost 2012 </t>
  </si>
  <si>
    <t xml:space="preserve">Propagace, technické zabezpečení. </t>
  </si>
  <si>
    <t xml:space="preserve">Propagační materiály. </t>
  </si>
  <si>
    <t xml:space="preserve">Grafické zpracování a tisk. </t>
  </si>
  <si>
    <t xml:space="preserve">Sborová trička. </t>
  </si>
  <si>
    <t xml:space="preserve">Výroba sborových triček. </t>
  </si>
  <si>
    <t xml:space="preserve">Divadelní studio Bubec: Loutky jako lék. </t>
  </si>
  <si>
    <t>Honoráře (herci, spec.pedagog). Doprava. Výroba loutek.</t>
  </si>
  <si>
    <t xml:space="preserve">Za kulturní život ve stáří. </t>
  </si>
  <si>
    <t>Zajištění činnnosti KMC, září-prosinec 2012</t>
  </si>
  <si>
    <t xml:space="preserve">Mater.a nemater. náklady,  nájemné, jiné prov. náklady. </t>
  </si>
  <si>
    <t>Literární kavárny.</t>
  </si>
  <si>
    <t xml:space="preserve">Pronájem, produkce, propagace. </t>
  </si>
  <si>
    <t>I.Pecháčková, MeanderP</t>
  </si>
  <si>
    <t xml:space="preserve">Činnost oddílu tanečních formací, akrob. rokenrolu </t>
  </si>
  <si>
    <t xml:space="preserve">Kostýmy, látky na kostýmy, startovné na soutěžích. </t>
  </si>
  <si>
    <t xml:space="preserve">Loučíme se s létem, Čertovský rej </t>
  </si>
  <si>
    <t xml:space="preserve">Zábory, tech. zázemí, hudba, moderátor, odměny, atrakce. </t>
  </si>
  <si>
    <t>Altán Klamovka v roce 2012</t>
  </si>
  <si>
    <t>Nájem, tiskoviny, propagace, kancel a instal. materiál</t>
  </si>
  <si>
    <t>Open House - sborový zpěv</t>
  </si>
  <si>
    <t>Na Vysoké II 300/22, P-5</t>
  </si>
  <si>
    <t xml:space="preserve">Spec. sborové mikrofony pro pódiová vystoupení </t>
  </si>
  <si>
    <t>Autobusové výlety, nájemné Poštovka, prov. náklady.</t>
  </si>
  <si>
    <t>Pěvecký sbor Cantuta, podpora celoroční činnosti</t>
  </si>
  <si>
    <t>Pronájem, pořízení úborů, propagace.</t>
  </si>
  <si>
    <t>Provozní náklady (nájemné, energie, plyn)</t>
  </si>
  <si>
    <t xml:space="preserve">Galerie Prádelna, výstavy v KC Prádelna </t>
  </si>
  <si>
    <t>Propagace, příprava a tisk katalogu na rok 2012</t>
  </si>
  <si>
    <t xml:space="preserve">Pražské pověsti ve výtvarných dílech dětí </t>
  </si>
  <si>
    <t>Vltavská 2, P-5</t>
  </si>
  <si>
    <t>Materíál pro výtv. činnost (papíry, hlína, plátno ad.)</t>
  </si>
  <si>
    <t xml:space="preserve">Celoroční činnost dětského souboru </t>
  </si>
  <si>
    <t>Fr.Šrámka 2622/18, P-5</t>
  </si>
  <si>
    <t>Výstava fotogr. ze série Limity v KC Prádelna</t>
  </si>
  <si>
    <t>V Cibulkách 54, P-5</t>
  </si>
  <si>
    <t>Tisk, rámy, rámování, vernisáž, katalog, propagace</t>
  </si>
  <si>
    <t>Vytrvalý princ v MeetFactory</t>
  </si>
  <si>
    <t>Nájem prostor na realizaci projektu.</t>
  </si>
  <si>
    <t xml:space="preserve">Poezie architektury-architektura poezie </t>
  </si>
  <si>
    <t>Účinkující+scénář (2h přednáška, K.I.Dienzenhofer)</t>
  </si>
  <si>
    <r>
      <t xml:space="preserve">Malujeme po síti 2012: </t>
    </r>
    <r>
      <rPr>
        <sz val="8"/>
        <rFont val="Times New Roman"/>
        <family val="1"/>
      </rPr>
      <t>Nápady, které změnily…</t>
    </r>
  </si>
  <si>
    <t>Vinohradská 12, P-2</t>
  </si>
  <si>
    <t xml:space="preserve">14. divadelní minifestival ZUŠ </t>
  </si>
  <si>
    <t xml:space="preserve">Cestovné, honoráře (lektoři), občerstvení. </t>
  </si>
  <si>
    <t xml:space="preserve">Czech jazz workshop 2012 </t>
  </si>
  <si>
    <t>Radlická 99, P-5</t>
  </si>
  <si>
    <t xml:space="preserve">Nájem prostor, honoráře. </t>
  </si>
  <si>
    <t>Projektový den "Tyršova škola v proměnách…"</t>
  </si>
  <si>
    <t>Tyršova ZŠ a MŠ Jinonice</t>
  </si>
  <si>
    <t xml:space="preserve">Tisk materiály, výtv mater., lípa (+doprava, osazení). </t>
  </si>
  <si>
    <t xml:space="preserve">Publikace "Heraldické památky Mh" </t>
  </si>
  <si>
    <t>Tisk, grafické práce, autor. práva k fotografiím</t>
  </si>
  <si>
    <t>Myslbekova 9, P-6</t>
  </si>
  <si>
    <t>Festival Buchty a loutky dětem 2012</t>
  </si>
  <si>
    <t>Techn zabezpečení, materiál, propagace, honoráře.</t>
  </si>
  <si>
    <t xml:space="preserve">Slavnostní zahájení Akce Cihla </t>
  </si>
  <si>
    <t xml:space="preserve">Propagace, doprava, ozvučení. </t>
  </si>
  <si>
    <t>Projekce studentských filmů IntimPlay 2012</t>
  </si>
  <si>
    <t xml:space="preserve">Zajištění AV techniky, propagace, výroba novin k akci. </t>
  </si>
  <si>
    <t>E.Zahrádky 830, Kladno</t>
  </si>
  <si>
    <t xml:space="preserve">Na prahu velké Prahy a dál... </t>
  </si>
  <si>
    <t>Instalace a likvidace, přednášející, produkční příprava.</t>
  </si>
  <si>
    <t>Festival a soutěž pro mladé mozartovské pěvce</t>
  </si>
  <si>
    <t>Nájmy, tiskoviny, produkce, ev. výroba DVD</t>
  </si>
  <si>
    <t>Kostýmy, pronájem (prostory, technika), lektor swingu</t>
  </si>
  <si>
    <t>Fr.Šrámka 18, P-5</t>
  </si>
  <si>
    <t>Velké vyhlídky pro Prahu 5 (inscenace)</t>
  </si>
  <si>
    <t xml:space="preserve">Léto s MeetFactory </t>
  </si>
  <si>
    <t>Produkční náklady, náklady na umělce a autory</t>
  </si>
  <si>
    <t>Zažít město jinak 2012</t>
  </si>
  <si>
    <t xml:space="preserve">Služby, materiál, režie </t>
  </si>
  <si>
    <t>Tvorba scénáře k autorskému dokum. filmu "Život mého otce" (Luboš Hrůza)</t>
  </si>
  <si>
    <t xml:space="preserve">Katalogizace, překlady textů, výzkumná práce, digitalizace výtvarných prací, obhlídky po divadlech </t>
  </si>
  <si>
    <t>Cestovní náklady</t>
  </si>
  <si>
    <t xml:space="preserve">Účastnický poplatek, drobný materiál, doprava. </t>
  </si>
  <si>
    <t>Taneční  studio Light</t>
  </si>
  <si>
    <t xml:space="preserve">TSL na prestižm festivalu - Aberdeen </t>
  </si>
  <si>
    <t>Sdružení rodičů a přátel dětsk.folk. soub. JARO</t>
  </si>
  <si>
    <t xml:space="preserve">Macao - mezinárodní taneční festival </t>
  </si>
  <si>
    <t xml:space="preserve">2. Celoroční (dlouhodobé) kulturní aktivity na území MČ Praha 5 </t>
  </si>
  <si>
    <t xml:space="preserve">rozpočet MČ </t>
  </si>
  <si>
    <t xml:space="preserve">Kino Praha, o.s. </t>
  </si>
  <si>
    <t>Kino Kabaret Praha 2012</t>
  </si>
  <si>
    <t>Slezská 105, P-3</t>
  </si>
  <si>
    <t xml:space="preserve">Pronájem, propagace, pojištění, administrativa </t>
  </si>
  <si>
    <t>Podp. Hodn. Kriteria</t>
  </si>
  <si>
    <t>Podpůr.hodn.kriteria</t>
  </si>
  <si>
    <t>Podpůrná hodnt. Kritéria</t>
  </si>
  <si>
    <t>Kostýmy, dekorace, pronájem, prov náklady, odbr.výuka</t>
  </si>
  <si>
    <t>Zajištění vernisáže (Letohr.Kinských), workshopů</t>
  </si>
  <si>
    <t xml:space="preserve">Příloha č.1: Granty pro podporu kultury a rozvoje kulturních aktivit na rok 2012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</si>
</sst>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57"/>
      <name val="Arial"/>
      <family val="2"/>
    </font>
    <font>
      <sz val="10"/>
      <color indexed="14"/>
      <name val="Arial"/>
      <family val="2"/>
    </font>
    <font>
      <b/>
      <sz val="8"/>
      <name val="Times New Roman"/>
      <family val="1"/>
    </font>
    <font>
      <sz val="10"/>
      <color indexed="61"/>
      <name val="Arial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7" borderId="8" applyNumberFormat="0" applyAlignment="0" applyProtection="0"/>
    <xf numFmtId="0" fontId="39" fillId="19" borderId="8" applyNumberFormat="0" applyAlignment="0" applyProtection="0"/>
    <xf numFmtId="0" fontId="40" fillId="19" borderId="9" applyNumberFormat="0" applyAlignment="0" applyProtection="0"/>
    <xf numFmtId="0" fontId="4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239"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vertical="top" wrapText="1"/>
    </xf>
    <xf numFmtId="0" fontId="9" fillId="0" borderId="0" xfId="0" applyFont="1" applyAlignment="1">
      <alignment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5" fillId="0" borderId="0" xfId="0" applyFont="1" applyAlignment="1">
      <alignment/>
    </xf>
    <xf numFmtId="0" fontId="6" fillId="0" borderId="10" xfId="0" applyFont="1" applyBorder="1" applyAlignment="1">
      <alignment wrapText="1"/>
    </xf>
    <xf numFmtId="3" fontId="0" fillId="0" borderId="0" xfId="0" applyNumberFormat="1" applyAlignment="1">
      <alignment/>
    </xf>
    <xf numFmtId="3" fontId="17" fillId="24" borderId="15" xfId="0" applyNumberFormat="1" applyFont="1" applyFill="1" applyBorder="1" applyAlignment="1">
      <alignment/>
    </xf>
    <xf numFmtId="0" fontId="17" fillId="24" borderId="16" xfId="0" applyFont="1" applyFill="1" applyBorder="1" applyAlignment="1">
      <alignment/>
    </xf>
    <xf numFmtId="0" fontId="17" fillId="24" borderId="17" xfId="0" applyFont="1" applyFill="1" applyBorder="1" applyAlignment="1">
      <alignment/>
    </xf>
    <xf numFmtId="3" fontId="17" fillId="0" borderId="0" xfId="0" applyNumberFormat="1" applyFont="1" applyAlignment="1">
      <alignment/>
    </xf>
    <xf numFmtId="3" fontId="6" fillId="0" borderId="12" xfId="0" applyNumberFormat="1" applyFont="1" applyBorder="1" applyAlignment="1">
      <alignment horizontal="center" wrapText="1"/>
    </xf>
    <xf numFmtId="1" fontId="6" fillId="0" borderId="12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vertical="top" wrapText="1"/>
    </xf>
    <xf numFmtId="3" fontId="6" fillId="0" borderId="10" xfId="0" applyNumberFormat="1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3" fontId="6" fillId="0" borderId="13" xfId="0" applyNumberFormat="1" applyFont="1" applyBorder="1" applyAlignment="1">
      <alignment horizontal="center" wrapText="1"/>
    </xf>
    <xf numFmtId="0" fontId="6" fillId="25" borderId="19" xfId="0" applyFont="1" applyFill="1" applyBorder="1" applyAlignment="1">
      <alignment horizontal="center" wrapText="1"/>
    </xf>
    <xf numFmtId="0" fontId="6" fillId="25" borderId="20" xfId="0" applyFont="1" applyFill="1" applyBorder="1" applyAlignment="1">
      <alignment horizontal="center" wrapText="1"/>
    </xf>
    <xf numFmtId="0" fontId="6" fillId="25" borderId="21" xfId="0" applyFont="1" applyFill="1" applyBorder="1" applyAlignment="1">
      <alignment horizontal="center" wrapText="1"/>
    </xf>
    <xf numFmtId="0" fontId="6" fillId="25" borderId="22" xfId="0" applyFont="1" applyFill="1" applyBorder="1" applyAlignment="1">
      <alignment horizontal="center" wrapText="1"/>
    </xf>
    <xf numFmtId="0" fontId="6" fillId="25" borderId="23" xfId="0" applyFont="1" applyFill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0" fillId="0" borderId="0" xfId="0" applyFill="1" applyAlignment="1">
      <alignment/>
    </xf>
    <xf numFmtId="1" fontId="5" fillId="0" borderId="26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" fontId="6" fillId="0" borderId="26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wrapText="1"/>
    </xf>
    <xf numFmtId="3" fontId="18" fillId="0" borderId="28" xfId="0" applyNumberFormat="1" applyFont="1" applyBorder="1" applyAlignment="1">
      <alignment horizontal="center" vertical="top" wrapText="1"/>
    </xf>
    <xf numFmtId="3" fontId="18" fillId="0" borderId="28" xfId="0" applyNumberFormat="1" applyFont="1" applyBorder="1" applyAlignment="1">
      <alignment horizontal="center" wrapText="1"/>
    </xf>
    <xf numFmtId="3" fontId="18" fillId="0" borderId="29" xfId="0" applyNumberFormat="1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center" wrapText="1"/>
    </xf>
    <xf numFmtId="0" fontId="11" fillId="0" borderId="30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9" fillId="0" borderId="3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textRotation="90" wrapText="1"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wrapText="1"/>
    </xf>
    <xf numFmtId="3" fontId="18" fillId="0" borderId="31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1" fontId="6" fillId="0" borderId="32" xfId="0" applyNumberFormat="1" applyFont="1" applyBorder="1" applyAlignment="1">
      <alignment horizontal="center" vertical="center" wrapText="1"/>
    </xf>
    <xf numFmtId="1" fontId="6" fillId="0" borderId="33" xfId="0" applyNumberFormat="1" applyFont="1" applyBorder="1" applyAlignment="1">
      <alignment horizontal="center" vertical="center" wrapText="1"/>
    </xf>
    <xf numFmtId="3" fontId="18" fillId="0" borderId="25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0" fontId="6" fillId="0" borderId="10" xfId="0" applyFont="1" applyBorder="1" applyAlignment="1">
      <alignment vertical="top"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 vertical="top"/>
    </xf>
    <xf numFmtId="0" fontId="6" fillId="0" borderId="14" xfId="0" applyFont="1" applyFill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20" fillId="0" borderId="0" xfId="0" applyFont="1" applyAlignment="1">
      <alignment/>
    </xf>
    <xf numFmtId="3" fontId="21" fillId="0" borderId="0" xfId="0" applyNumberFormat="1" applyFont="1" applyAlignment="1">
      <alignment/>
    </xf>
    <xf numFmtId="0" fontId="6" fillId="25" borderId="34" xfId="0" applyFont="1" applyFill="1" applyBorder="1" applyAlignment="1">
      <alignment horizontal="center" wrapText="1"/>
    </xf>
    <xf numFmtId="0" fontId="6" fillId="25" borderId="35" xfId="0" applyFont="1" applyFill="1" applyBorder="1" applyAlignment="1">
      <alignment horizontal="center" wrapText="1"/>
    </xf>
    <xf numFmtId="1" fontId="6" fillId="0" borderId="16" xfId="0" applyNumberFormat="1" applyFont="1" applyBorder="1" applyAlignment="1">
      <alignment horizontal="center" vertical="center" wrapText="1"/>
    </xf>
    <xf numFmtId="1" fontId="6" fillId="0" borderId="36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/>
    </xf>
    <xf numFmtId="0" fontId="0" fillId="26" borderId="37" xfId="0" applyFill="1" applyBorder="1" applyAlignment="1">
      <alignment wrapText="1"/>
    </xf>
    <xf numFmtId="0" fontId="0" fillId="26" borderId="38" xfId="0" applyFill="1" applyBorder="1" applyAlignment="1">
      <alignment wrapText="1"/>
    </xf>
    <xf numFmtId="0" fontId="20" fillId="26" borderId="37" xfId="0" applyFont="1" applyFill="1" applyBorder="1" applyAlignment="1">
      <alignment wrapText="1"/>
    </xf>
    <xf numFmtId="0" fontId="20" fillId="26" borderId="38" xfId="0" applyFont="1" applyFill="1" applyBorder="1" applyAlignment="1">
      <alignment wrapText="1"/>
    </xf>
    <xf numFmtId="0" fontId="3" fillId="26" borderId="39" xfId="0" applyFont="1" applyFill="1" applyBorder="1" applyAlignment="1">
      <alignment horizontal="center" wrapText="1"/>
    </xf>
    <xf numFmtId="0" fontId="3" fillId="26" borderId="37" xfId="0" applyFont="1" applyFill="1" applyBorder="1" applyAlignment="1">
      <alignment horizontal="center" wrapText="1"/>
    </xf>
    <xf numFmtId="0" fontId="2" fillId="26" borderId="39" xfId="0" applyFont="1" applyFill="1" applyBorder="1" applyAlignment="1">
      <alignment wrapText="1"/>
    </xf>
    <xf numFmtId="0" fontId="3" fillId="26" borderId="37" xfId="0" applyFont="1" applyFill="1" applyBorder="1" applyAlignment="1">
      <alignment horizontal="center" vertical="center" wrapText="1"/>
    </xf>
    <xf numFmtId="0" fontId="3" fillId="26" borderId="37" xfId="0" applyFont="1" applyFill="1" applyBorder="1" applyAlignment="1">
      <alignment horizontal="center" wrapText="1"/>
    </xf>
    <xf numFmtId="0" fontId="3" fillId="26" borderId="39" xfId="0" applyFont="1" applyFill="1" applyBorder="1" applyAlignment="1">
      <alignment horizontal="center" wrapText="1"/>
    </xf>
    <xf numFmtId="0" fontId="0" fillId="26" borderId="38" xfId="0" applyFont="1" applyFill="1" applyBorder="1" applyAlignment="1">
      <alignment wrapText="1"/>
    </xf>
    <xf numFmtId="0" fontId="3" fillId="26" borderId="37" xfId="0" applyFont="1" applyFill="1" applyBorder="1" applyAlignment="1">
      <alignment horizontal="center" vertical="center" wrapText="1"/>
    </xf>
    <xf numFmtId="0" fontId="3" fillId="26" borderId="39" xfId="0" applyFont="1" applyFill="1" applyBorder="1" applyAlignment="1">
      <alignment wrapText="1"/>
    </xf>
    <xf numFmtId="0" fontId="5" fillId="0" borderId="10" xfId="0" applyFont="1" applyBorder="1" applyAlignment="1">
      <alignment vertical="top"/>
    </xf>
    <xf numFmtId="0" fontId="6" fillId="0" borderId="13" xfId="0" applyFont="1" applyBorder="1" applyAlignment="1">
      <alignment vertical="top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26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3" fontId="0" fillId="0" borderId="40" xfId="0" applyNumberFormat="1" applyBorder="1" applyAlignment="1">
      <alignment horizontal="center"/>
    </xf>
    <xf numFmtId="0" fontId="0" fillId="0" borderId="0" xfId="0" applyFont="1" applyAlignment="1">
      <alignment/>
    </xf>
    <xf numFmtId="3" fontId="9" fillId="0" borderId="40" xfId="0" applyNumberFormat="1" applyFont="1" applyBorder="1" applyAlignment="1">
      <alignment horizontal="center"/>
    </xf>
    <xf numFmtId="3" fontId="11" fillId="0" borderId="40" xfId="0" applyNumberFormat="1" applyFont="1" applyBorder="1" applyAlignment="1">
      <alignment horizontal="center"/>
    </xf>
    <xf numFmtId="1" fontId="6" fillId="0" borderId="41" xfId="0" applyNumberFormat="1" applyFont="1" applyBorder="1" applyAlignment="1">
      <alignment horizontal="center" vertical="center" wrapText="1"/>
    </xf>
    <xf numFmtId="1" fontId="6" fillId="0" borderId="42" xfId="0" applyNumberFormat="1" applyFont="1" applyBorder="1" applyAlignment="1">
      <alignment horizontal="center" vertical="center" wrapText="1"/>
    </xf>
    <xf numFmtId="1" fontId="6" fillId="0" borderId="43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0" fillId="24" borderId="38" xfId="0" applyFont="1" applyFill="1" applyBorder="1" applyAlignment="1">
      <alignment horizontal="center" vertical="center" textRotation="90"/>
    </xf>
    <xf numFmtId="0" fontId="3" fillId="26" borderId="39" xfId="0" applyFont="1" applyFill="1" applyBorder="1" applyAlignment="1">
      <alignment horizontal="center" vertical="center" wrapText="1"/>
    </xf>
    <xf numFmtId="0" fontId="23" fillId="26" borderId="39" xfId="0" applyFont="1" applyFill="1" applyBorder="1" applyAlignment="1">
      <alignment horizontal="center" vertical="center" textRotation="90" wrapText="1"/>
    </xf>
    <xf numFmtId="0" fontId="20" fillId="24" borderId="39" xfId="0" applyFont="1" applyFill="1" applyBorder="1" applyAlignment="1">
      <alignment horizontal="center" vertical="center" textRotation="90"/>
    </xf>
    <xf numFmtId="0" fontId="20" fillId="24" borderId="37" xfId="0" applyFont="1" applyFill="1" applyBorder="1" applyAlignment="1">
      <alignment horizontal="center" vertical="center" textRotation="90"/>
    </xf>
    <xf numFmtId="0" fontId="5" fillId="25" borderId="39" xfId="0" applyFont="1" applyFill="1" applyBorder="1" applyAlignment="1">
      <alignment horizontal="center" wrapText="1"/>
    </xf>
    <xf numFmtId="0" fontId="5" fillId="25" borderId="37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textRotation="90" wrapText="1"/>
    </xf>
    <xf numFmtId="0" fontId="2" fillId="0" borderId="0" xfId="0" applyFont="1" applyFill="1" applyBorder="1" applyAlignment="1">
      <alignment horizontal="center" textRotation="9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top" textRotation="90" wrapText="1"/>
    </xf>
    <xf numFmtId="0" fontId="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3" fillId="25" borderId="39" xfId="0" applyFont="1" applyFill="1" applyBorder="1" applyAlignment="1">
      <alignment horizontal="center" vertical="center" wrapText="1"/>
    </xf>
    <xf numFmtId="0" fontId="3" fillId="25" borderId="37" xfId="0" applyFont="1" applyFill="1" applyBorder="1" applyAlignment="1">
      <alignment horizontal="center" vertical="center" wrapText="1"/>
    </xf>
    <xf numFmtId="0" fontId="3" fillId="25" borderId="38" xfId="0" applyFont="1" applyFill="1" applyBorder="1" applyAlignment="1">
      <alignment horizontal="center" vertical="center" wrapText="1"/>
    </xf>
    <xf numFmtId="0" fontId="3" fillId="26" borderId="39" xfId="0" applyFont="1" applyFill="1" applyBorder="1" applyAlignment="1">
      <alignment horizontal="center" vertical="center" textRotation="90" wrapText="1"/>
    </xf>
    <xf numFmtId="0" fontId="3" fillId="26" borderId="37" xfId="0" applyFont="1" applyFill="1" applyBorder="1" applyAlignment="1">
      <alignment horizontal="center" vertical="center" textRotation="90" wrapText="1"/>
    </xf>
    <xf numFmtId="0" fontId="3" fillId="26" borderId="38" xfId="0" applyFont="1" applyFill="1" applyBorder="1" applyAlignment="1">
      <alignment horizontal="center" vertical="center" textRotation="90" wrapText="1"/>
    </xf>
    <xf numFmtId="0" fontId="3" fillId="26" borderId="39" xfId="0" applyFont="1" applyFill="1" applyBorder="1" applyAlignment="1">
      <alignment horizontal="center" vertical="center" textRotation="90" wrapText="1"/>
    </xf>
    <xf numFmtId="0" fontId="20" fillId="24" borderId="37" xfId="0" applyFont="1" applyFill="1" applyBorder="1" applyAlignment="1">
      <alignment horizontal="center" vertical="center" wrapText="1"/>
    </xf>
    <xf numFmtId="0" fontId="20" fillId="24" borderId="38" xfId="0" applyFont="1" applyFill="1" applyBorder="1" applyAlignment="1">
      <alignment horizontal="center" vertical="center" wrapText="1"/>
    </xf>
    <xf numFmtId="0" fontId="20" fillId="26" borderId="39" xfId="0" applyFont="1" applyFill="1" applyBorder="1" applyAlignment="1">
      <alignment horizontal="center" vertical="center"/>
    </xf>
    <xf numFmtId="0" fontId="20" fillId="26" borderId="37" xfId="0" applyFont="1" applyFill="1" applyBorder="1" applyAlignment="1">
      <alignment horizontal="center" vertical="center"/>
    </xf>
    <xf numFmtId="0" fontId="20" fillId="26" borderId="38" xfId="0" applyFont="1" applyFill="1" applyBorder="1" applyAlignment="1">
      <alignment horizontal="center" vertical="center"/>
    </xf>
    <xf numFmtId="0" fontId="23" fillId="26" borderId="44" xfId="0" applyFont="1" applyFill="1" applyBorder="1" applyAlignment="1">
      <alignment horizontal="center" wrapText="1"/>
    </xf>
    <xf numFmtId="0" fontId="20" fillId="24" borderId="44" xfId="0" applyFont="1" applyFill="1" applyBorder="1" applyAlignment="1">
      <alignment horizontal="center" wrapText="1"/>
    </xf>
    <xf numFmtId="49" fontId="7" fillId="26" borderId="39" xfId="0" applyNumberFormat="1" applyFont="1" applyFill="1" applyBorder="1" applyAlignment="1" applyProtection="1">
      <alignment horizontal="center" vertical="top" wrapText="1"/>
      <protection locked="0"/>
    </xf>
    <xf numFmtId="0" fontId="22" fillId="24" borderId="39" xfId="0" applyFont="1" applyFill="1" applyBorder="1" applyAlignment="1">
      <alignment/>
    </xf>
    <xf numFmtId="0" fontId="22" fillId="24" borderId="37" xfId="0" applyFont="1" applyFill="1" applyBorder="1" applyAlignment="1">
      <alignment/>
    </xf>
    <xf numFmtId="0" fontId="22" fillId="24" borderId="38" xfId="0" applyFont="1" applyFill="1" applyBorder="1" applyAlignment="1">
      <alignment/>
    </xf>
    <xf numFmtId="0" fontId="3" fillId="26" borderId="39" xfId="0" applyFont="1" applyFill="1" applyBorder="1" applyAlignment="1">
      <alignment horizontal="center" vertical="center" wrapText="1"/>
    </xf>
    <xf numFmtId="0" fontId="2" fillId="25" borderId="45" xfId="0" applyFont="1" applyFill="1" applyBorder="1" applyAlignment="1">
      <alignment horizontal="center" wrapText="1"/>
    </xf>
    <xf numFmtId="0" fontId="2" fillId="25" borderId="46" xfId="0" applyFont="1" applyFill="1" applyBorder="1" applyAlignment="1">
      <alignment horizontal="center" wrapText="1"/>
    </xf>
    <xf numFmtId="0" fontId="2" fillId="25" borderId="40" xfId="0" applyFont="1" applyFill="1" applyBorder="1" applyAlignment="1">
      <alignment horizontal="center" wrapText="1"/>
    </xf>
    <xf numFmtId="0" fontId="5" fillId="25" borderId="39" xfId="0" applyFont="1" applyFill="1" applyBorder="1" applyAlignment="1">
      <alignment horizontal="right" wrapText="1"/>
    </xf>
    <xf numFmtId="0" fontId="5" fillId="25" borderId="37" xfId="0" applyFont="1" applyFill="1" applyBorder="1" applyAlignment="1">
      <alignment horizontal="right" wrapText="1"/>
    </xf>
    <xf numFmtId="0" fontId="5" fillId="25" borderId="47" xfId="0" applyFont="1" applyFill="1" applyBorder="1" applyAlignment="1">
      <alignment horizontal="center" wrapText="1"/>
    </xf>
    <xf numFmtId="0" fontId="5" fillId="25" borderId="48" xfId="0" applyFont="1" applyFill="1" applyBorder="1" applyAlignment="1">
      <alignment horizontal="center" wrapText="1"/>
    </xf>
    <xf numFmtId="0" fontId="5" fillId="25" borderId="49" xfId="0" applyFont="1" applyFill="1" applyBorder="1" applyAlignment="1">
      <alignment horizontal="center" wrapText="1"/>
    </xf>
    <xf numFmtId="0" fontId="5" fillId="25" borderId="24" xfId="0" applyFont="1" applyFill="1" applyBorder="1" applyAlignment="1">
      <alignment horizontal="center" wrapText="1"/>
    </xf>
    <xf numFmtId="1" fontId="6" fillId="0" borderId="16" xfId="0" applyNumberFormat="1" applyFont="1" applyBorder="1" applyAlignment="1">
      <alignment horizontal="center" vertical="center" wrapText="1"/>
    </xf>
    <xf numFmtId="1" fontId="6" fillId="0" borderId="3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3" fontId="6" fillId="0" borderId="16" xfId="0" applyNumberFormat="1" applyFont="1" applyBorder="1" applyAlignment="1">
      <alignment horizontal="center" wrapText="1"/>
    </xf>
    <xf numFmtId="3" fontId="6" fillId="0" borderId="15" xfId="0" applyNumberFormat="1" applyFont="1" applyBorder="1" applyAlignment="1">
      <alignment horizontal="center" wrapText="1"/>
    </xf>
    <xf numFmtId="0" fontId="6" fillId="0" borderId="50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50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6" fillId="0" borderId="51" xfId="0" applyFont="1" applyBorder="1" applyAlignment="1">
      <alignment vertical="top" wrapText="1"/>
    </xf>
    <xf numFmtId="0" fontId="6" fillId="0" borderId="52" xfId="0" applyFont="1" applyBorder="1" applyAlignment="1">
      <alignment vertical="top" wrapText="1"/>
    </xf>
    <xf numFmtId="0" fontId="6" fillId="0" borderId="53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3" fontId="6" fillId="0" borderId="50" xfId="0" applyNumberFormat="1" applyFont="1" applyBorder="1" applyAlignment="1">
      <alignment horizontal="center" wrapText="1"/>
    </xf>
    <xf numFmtId="3" fontId="6" fillId="0" borderId="26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51" xfId="0" applyFont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3" fontId="6" fillId="26" borderId="16" xfId="0" applyNumberFormat="1" applyFont="1" applyFill="1" applyBorder="1" applyAlignment="1">
      <alignment horizontal="center" wrapText="1"/>
    </xf>
    <xf numFmtId="3" fontId="6" fillId="26" borderId="15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3" fontId="6" fillId="0" borderId="51" xfId="0" applyNumberFormat="1" applyFont="1" applyBorder="1" applyAlignment="1">
      <alignment horizontal="center" wrapText="1"/>
    </xf>
    <xf numFmtId="3" fontId="6" fillId="0" borderId="53" xfId="0" applyNumberFormat="1" applyFont="1" applyBorder="1" applyAlignment="1">
      <alignment horizontal="center" wrapText="1"/>
    </xf>
    <xf numFmtId="0" fontId="3" fillId="26" borderId="39" xfId="0" applyFont="1" applyFill="1" applyBorder="1" applyAlignment="1">
      <alignment horizontal="center" textRotation="90" wrapText="1"/>
    </xf>
    <xf numFmtId="0" fontId="3" fillId="26" borderId="37" xfId="0" applyFont="1" applyFill="1" applyBorder="1" applyAlignment="1">
      <alignment horizontal="center" textRotation="90" wrapText="1"/>
    </xf>
    <xf numFmtId="0" fontId="3" fillId="26" borderId="38" xfId="0" applyFont="1" applyFill="1" applyBorder="1" applyAlignment="1">
      <alignment horizontal="center" textRotation="90" wrapText="1"/>
    </xf>
    <xf numFmtId="0" fontId="20" fillId="24" borderId="39" xfId="0" applyFont="1" applyFill="1" applyBorder="1" applyAlignment="1">
      <alignment horizontal="center" vertical="center"/>
    </xf>
    <xf numFmtId="0" fontId="20" fillId="24" borderId="37" xfId="0" applyFont="1" applyFill="1" applyBorder="1" applyAlignment="1">
      <alignment horizontal="center" vertical="center"/>
    </xf>
    <xf numFmtId="0" fontId="20" fillId="24" borderId="38" xfId="0" applyFont="1" applyFill="1" applyBorder="1" applyAlignment="1">
      <alignment horizontal="center" vertical="center"/>
    </xf>
    <xf numFmtId="0" fontId="4" fillId="26" borderId="44" xfId="0" applyFont="1" applyFill="1" applyBorder="1" applyAlignment="1">
      <alignment horizontal="center" wrapText="1"/>
    </xf>
    <xf numFmtId="0" fontId="0" fillId="24" borderId="44" xfId="0" applyFill="1" applyBorder="1" applyAlignment="1">
      <alignment horizontal="center" wrapText="1"/>
    </xf>
    <xf numFmtId="0" fontId="20" fillId="24" borderId="39" xfId="0" applyFont="1" applyFill="1" applyBorder="1" applyAlignment="1">
      <alignment horizontal="center" vertical="center" textRotation="90" wrapText="1"/>
    </xf>
    <xf numFmtId="0" fontId="20" fillId="24" borderId="37" xfId="0" applyFont="1" applyFill="1" applyBorder="1" applyAlignment="1">
      <alignment horizontal="center" vertical="center" textRotation="90" wrapText="1"/>
    </xf>
    <xf numFmtId="0" fontId="20" fillId="24" borderId="38" xfId="0" applyFont="1" applyFill="1" applyBorder="1" applyAlignment="1">
      <alignment horizontal="center" vertical="center" textRotation="90" wrapText="1"/>
    </xf>
    <xf numFmtId="0" fontId="6" fillId="0" borderId="50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16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5" xfId="0" applyBorder="1" applyAlignment="1">
      <alignment vertical="top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6" fillId="0" borderId="51" xfId="0" applyFont="1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53" xfId="0" applyBorder="1" applyAlignment="1">
      <alignment vertical="top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28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27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X72"/>
  <sheetViews>
    <sheetView tabSelected="1" zoomScale="120" zoomScaleNormal="120" zoomScalePageLayoutView="0" workbookViewId="0" topLeftCell="B1">
      <selection activeCell="B1" sqref="B1"/>
    </sheetView>
  </sheetViews>
  <sheetFormatPr defaultColWidth="9.140625" defaultRowHeight="12.75"/>
  <cols>
    <col min="1" max="1" width="1.8515625" style="0" hidden="1" customWidth="1"/>
    <col min="2" max="2" width="3.140625" style="0" customWidth="1"/>
    <col min="3" max="3" width="18.57421875" style="0" customWidth="1"/>
    <col min="4" max="4" width="17.28125" style="0" customWidth="1"/>
    <col min="5" max="5" width="30.00390625" style="0" customWidth="1"/>
    <col min="6" max="6" width="8.57421875" style="0" customWidth="1"/>
    <col min="7" max="7" width="6.57421875" style="0" customWidth="1"/>
    <col min="8" max="8" width="19.8515625" style="0" customWidth="1"/>
    <col min="9" max="9" width="6.57421875" style="0" customWidth="1"/>
    <col min="10" max="10" width="5.8515625" style="0" customWidth="1"/>
    <col min="11" max="11" width="4.140625" style="0" customWidth="1"/>
    <col min="12" max="12" width="4.8515625" style="0" customWidth="1"/>
    <col min="13" max="13" width="8.28125" style="0" customWidth="1"/>
    <col min="14" max="14" width="7.57421875" style="0" customWidth="1"/>
    <col min="15" max="15" width="3.7109375" style="0" hidden="1" customWidth="1"/>
    <col min="16" max="16" width="4.140625" style="0" hidden="1" customWidth="1"/>
    <col min="17" max="17" width="0.13671875" style="0" hidden="1" customWidth="1"/>
    <col min="18" max="18" width="4.7109375" style="0" hidden="1" customWidth="1"/>
    <col min="19" max="19" width="6.28125" style="0" hidden="1" customWidth="1"/>
    <col min="22" max="22" width="14.28125" style="0" customWidth="1"/>
  </cols>
  <sheetData>
    <row r="1" ht="15.75" customHeight="1">
      <c r="C1" s="125" t="s">
        <v>200</v>
      </c>
    </row>
    <row r="2" spans="4:13" ht="16.5" thickBot="1">
      <c r="D2" s="11" t="s">
        <v>40</v>
      </c>
      <c r="E2" s="11"/>
      <c r="F2" s="1"/>
      <c r="G2" s="1"/>
      <c r="H2" s="1"/>
      <c r="I2" s="1"/>
      <c r="J2" s="1"/>
      <c r="K2" s="1"/>
      <c r="L2" s="1"/>
      <c r="M2" s="1"/>
    </row>
    <row r="3" spans="2:18" ht="27" customHeight="1" thickBot="1">
      <c r="B3" s="144" t="s">
        <v>0</v>
      </c>
      <c r="C3" s="162" t="s">
        <v>1</v>
      </c>
      <c r="D3" s="101" t="s">
        <v>2</v>
      </c>
      <c r="E3" s="162" t="s">
        <v>30</v>
      </c>
      <c r="F3" s="127" t="s">
        <v>34</v>
      </c>
      <c r="G3" s="153"/>
      <c r="H3" s="153"/>
      <c r="I3" s="156" t="s">
        <v>31</v>
      </c>
      <c r="J3" s="157"/>
      <c r="K3" s="128" t="s">
        <v>33</v>
      </c>
      <c r="L3" s="129"/>
      <c r="M3" s="150" t="s">
        <v>36</v>
      </c>
      <c r="N3" s="147" t="s">
        <v>37</v>
      </c>
      <c r="O3" s="163" t="s">
        <v>3</v>
      </c>
      <c r="P3" s="164"/>
      <c r="Q3" s="164"/>
      <c r="R3" s="165"/>
    </row>
    <row r="4" spans="2:19" ht="15" customHeight="1">
      <c r="B4" s="145"/>
      <c r="C4" s="151"/>
      <c r="D4" s="102" t="s">
        <v>29</v>
      </c>
      <c r="E4" s="151"/>
      <c r="F4" s="154"/>
      <c r="G4" s="154"/>
      <c r="H4" s="154"/>
      <c r="I4" s="158" t="s">
        <v>32</v>
      </c>
      <c r="J4" s="159"/>
      <c r="K4" s="130"/>
      <c r="L4" s="130"/>
      <c r="M4" s="151"/>
      <c r="N4" s="148"/>
      <c r="O4" s="166" t="s">
        <v>4</v>
      </c>
      <c r="P4" s="168" t="s">
        <v>5</v>
      </c>
      <c r="Q4" s="169"/>
      <c r="R4" s="131" t="s">
        <v>6</v>
      </c>
      <c r="S4" s="131" t="s">
        <v>195</v>
      </c>
    </row>
    <row r="5" spans="2:19" ht="14.25" customHeight="1">
      <c r="B5" s="145"/>
      <c r="C5" s="151"/>
      <c r="D5" s="99"/>
      <c r="E5" s="151"/>
      <c r="F5" s="154"/>
      <c r="G5" s="154"/>
      <c r="H5" s="154"/>
      <c r="I5" s="160"/>
      <c r="J5" s="160"/>
      <c r="K5" s="130"/>
      <c r="L5" s="130"/>
      <c r="M5" s="151"/>
      <c r="N5" s="148"/>
      <c r="O5" s="167"/>
      <c r="P5" s="170"/>
      <c r="Q5" s="171"/>
      <c r="R5" s="132"/>
      <c r="S5" s="132"/>
    </row>
    <row r="6" spans="2:20" ht="13.5" thickBot="1">
      <c r="B6" s="146"/>
      <c r="C6" s="152"/>
      <c r="D6" s="100"/>
      <c r="E6" s="152"/>
      <c r="F6" s="155"/>
      <c r="G6" s="155"/>
      <c r="H6" s="155"/>
      <c r="I6" s="161"/>
      <c r="J6" s="161"/>
      <c r="K6" s="126"/>
      <c r="L6" s="126"/>
      <c r="M6" s="152"/>
      <c r="N6" s="149"/>
      <c r="O6" s="167"/>
      <c r="P6" s="170"/>
      <c r="Q6" s="171"/>
      <c r="R6" s="132"/>
      <c r="S6" s="132"/>
      <c r="T6" s="42"/>
    </row>
    <row r="7" spans="2:20" ht="22.5" customHeight="1">
      <c r="B7" s="90" t="s">
        <v>7</v>
      </c>
      <c r="C7" s="2" t="s">
        <v>72</v>
      </c>
      <c r="D7" s="2" t="s">
        <v>73</v>
      </c>
      <c r="E7" s="4" t="s">
        <v>181</v>
      </c>
      <c r="F7" s="178" t="s">
        <v>182</v>
      </c>
      <c r="G7" s="179"/>
      <c r="H7" s="180"/>
      <c r="I7" s="184" t="s">
        <v>101</v>
      </c>
      <c r="J7" s="185"/>
      <c r="K7" s="191">
        <v>445000</v>
      </c>
      <c r="L7" s="192"/>
      <c r="M7" s="18">
        <v>125000</v>
      </c>
      <c r="N7" s="49">
        <v>40000</v>
      </c>
      <c r="O7" s="47">
        <v>4</v>
      </c>
      <c r="P7" s="19">
        <v>0</v>
      </c>
      <c r="Q7" s="71"/>
      <c r="R7" s="72">
        <v>0</v>
      </c>
      <c r="S7" s="122">
        <v>86.75</v>
      </c>
      <c r="T7" s="44"/>
    </row>
    <row r="8" spans="2:20" ht="12" customHeight="1">
      <c r="B8" s="28" t="s">
        <v>8</v>
      </c>
      <c r="C8" s="22" t="s">
        <v>74</v>
      </c>
      <c r="D8" s="22" t="s">
        <v>75</v>
      </c>
      <c r="E8" s="2" t="s">
        <v>165</v>
      </c>
      <c r="F8" s="181" t="s">
        <v>166</v>
      </c>
      <c r="G8" s="182"/>
      <c r="H8" s="183"/>
      <c r="I8" s="174" t="s">
        <v>101</v>
      </c>
      <c r="J8" s="175"/>
      <c r="K8" s="176">
        <v>47000</v>
      </c>
      <c r="L8" s="177"/>
      <c r="M8" s="20">
        <v>21000</v>
      </c>
      <c r="N8" s="50">
        <v>0</v>
      </c>
      <c r="O8" s="48">
        <v>4</v>
      </c>
      <c r="P8" s="21">
        <v>0</v>
      </c>
      <c r="Q8" s="172">
        <v>0</v>
      </c>
      <c r="R8" s="173"/>
      <c r="S8" s="123">
        <v>36.25</v>
      </c>
      <c r="T8" s="44"/>
    </row>
    <row r="9" spans="2:20" ht="12" customHeight="1">
      <c r="B9" s="28" t="s">
        <v>9</v>
      </c>
      <c r="C9" s="2" t="s">
        <v>76</v>
      </c>
      <c r="D9" s="24" t="s">
        <v>169</v>
      </c>
      <c r="E9" s="2" t="s">
        <v>167</v>
      </c>
      <c r="F9" s="181" t="s">
        <v>168</v>
      </c>
      <c r="G9" s="182"/>
      <c r="H9" s="183"/>
      <c r="I9" s="174" t="s">
        <v>101</v>
      </c>
      <c r="J9" s="175"/>
      <c r="K9" s="176">
        <v>93000</v>
      </c>
      <c r="L9" s="177"/>
      <c r="M9" s="20">
        <v>57000</v>
      </c>
      <c r="N9" s="51">
        <v>0</v>
      </c>
      <c r="O9" s="48">
        <v>4</v>
      </c>
      <c r="P9" s="21">
        <v>0</v>
      </c>
      <c r="Q9" s="172">
        <v>0</v>
      </c>
      <c r="R9" s="173"/>
      <c r="S9" s="123">
        <v>37.5</v>
      </c>
      <c r="T9" s="44"/>
    </row>
    <row r="10" spans="2:20" ht="12" customHeight="1">
      <c r="B10" s="28" t="s">
        <v>10</v>
      </c>
      <c r="C10" s="2" t="s">
        <v>77</v>
      </c>
      <c r="D10" s="2" t="s">
        <v>78</v>
      </c>
      <c r="E10" s="2" t="s">
        <v>170</v>
      </c>
      <c r="F10" s="181" t="s">
        <v>171</v>
      </c>
      <c r="G10" s="182"/>
      <c r="H10" s="183"/>
      <c r="I10" s="174" t="s">
        <v>101</v>
      </c>
      <c r="J10" s="175"/>
      <c r="K10" s="176">
        <v>502000</v>
      </c>
      <c r="L10" s="177"/>
      <c r="M10" s="20">
        <v>25000</v>
      </c>
      <c r="N10" s="50">
        <v>0</v>
      </c>
      <c r="O10" s="48">
        <v>4</v>
      </c>
      <c r="P10" s="21">
        <v>0</v>
      </c>
      <c r="Q10" s="172">
        <v>0</v>
      </c>
      <c r="R10" s="173"/>
      <c r="S10" s="123">
        <v>38</v>
      </c>
      <c r="T10" s="44"/>
    </row>
    <row r="11" spans="2:20" ht="12" customHeight="1">
      <c r="B11" s="28" t="s">
        <v>11</v>
      </c>
      <c r="C11" s="2" t="s">
        <v>79</v>
      </c>
      <c r="D11" s="2" t="s">
        <v>162</v>
      </c>
      <c r="E11" s="10" t="s">
        <v>163</v>
      </c>
      <c r="F11" s="181" t="s">
        <v>164</v>
      </c>
      <c r="G11" s="182"/>
      <c r="H11" s="183"/>
      <c r="I11" s="174" t="s">
        <v>101</v>
      </c>
      <c r="J11" s="175"/>
      <c r="K11" s="176">
        <v>395000</v>
      </c>
      <c r="L11" s="177"/>
      <c r="M11" s="20">
        <v>195000</v>
      </c>
      <c r="N11" s="51">
        <v>40000</v>
      </c>
      <c r="O11" s="48">
        <v>4</v>
      </c>
      <c r="P11" s="21">
        <v>0</v>
      </c>
      <c r="Q11" s="172">
        <v>0</v>
      </c>
      <c r="R11" s="173"/>
      <c r="S11" s="123">
        <v>85.6</v>
      </c>
      <c r="T11" s="44"/>
    </row>
    <row r="12" spans="2:20" ht="12" customHeight="1">
      <c r="B12" s="28" t="s">
        <v>12</v>
      </c>
      <c r="C12" s="2" t="s">
        <v>80</v>
      </c>
      <c r="D12" s="24" t="s">
        <v>81</v>
      </c>
      <c r="E12" s="10" t="s">
        <v>160</v>
      </c>
      <c r="F12" s="181" t="s">
        <v>161</v>
      </c>
      <c r="G12" s="182"/>
      <c r="H12" s="183"/>
      <c r="I12" s="174" t="s">
        <v>101</v>
      </c>
      <c r="J12" s="175"/>
      <c r="K12" s="176">
        <v>60000</v>
      </c>
      <c r="L12" s="177"/>
      <c r="M12" s="20">
        <v>60000</v>
      </c>
      <c r="N12" s="50">
        <v>50000</v>
      </c>
      <c r="O12" s="48">
        <v>4</v>
      </c>
      <c r="P12" s="21">
        <v>0</v>
      </c>
      <c r="Q12" s="172">
        <v>0</v>
      </c>
      <c r="R12" s="173"/>
      <c r="S12" s="123">
        <v>90.5</v>
      </c>
      <c r="T12" s="44"/>
    </row>
    <row r="13" spans="2:20" ht="12" customHeight="1">
      <c r="B13" s="28" t="s">
        <v>13</v>
      </c>
      <c r="C13" s="24" t="s">
        <v>158</v>
      </c>
      <c r="D13" s="24" t="s">
        <v>82</v>
      </c>
      <c r="E13" s="10" t="s">
        <v>157</v>
      </c>
      <c r="F13" s="181" t="s">
        <v>159</v>
      </c>
      <c r="G13" s="182"/>
      <c r="H13" s="183"/>
      <c r="I13" s="193" t="s">
        <v>101</v>
      </c>
      <c r="J13" s="194"/>
      <c r="K13" s="176">
        <v>32000</v>
      </c>
      <c r="L13" s="177"/>
      <c r="M13" s="20">
        <v>25000</v>
      </c>
      <c r="N13" s="51">
        <v>10000</v>
      </c>
      <c r="O13" s="48">
        <v>4</v>
      </c>
      <c r="P13" s="21">
        <v>0</v>
      </c>
      <c r="Q13" s="172">
        <v>0</v>
      </c>
      <c r="R13" s="173"/>
      <c r="S13" s="123">
        <v>57.5</v>
      </c>
      <c r="T13" s="44"/>
    </row>
    <row r="14" spans="2:20" ht="12" customHeight="1">
      <c r="B14" s="28" t="s">
        <v>14</v>
      </c>
      <c r="C14" s="2" t="s">
        <v>83</v>
      </c>
      <c r="D14" s="2" t="s">
        <v>155</v>
      </c>
      <c r="E14" s="10" t="s">
        <v>154</v>
      </c>
      <c r="F14" s="181" t="s">
        <v>156</v>
      </c>
      <c r="G14" s="182"/>
      <c r="H14" s="183"/>
      <c r="I14" s="193" t="s">
        <v>101</v>
      </c>
      <c r="J14" s="194"/>
      <c r="K14" s="176">
        <v>1303000</v>
      </c>
      <c r="L14" s="177"/>
      <c r="M14" s="20">
        <v>243000</v>
      </c>
      <c r="N14" s="50">
        <v>0</v>
      </c>
      <c r="O14" s="48">
        <v>4</v>
      </c>
      <c r="P14" s="21">
        <v>0</v>
      </c>
      <c r="Q14" s="172">
        <v>0</v>
      </c>
      <c r="R14" s="173"/>
      <c r="S14" s="123">
        <v>39</v>
      </c>
      <c r="T14" s="44"/>
    </row>
    <row r="15" spans="2:23" ht="12" customHeight="1">
      <c r="B15" s="28" t="s">
        <v>15</v>
      </c>
      <c r="C15" s="2" t="s">
        <v>84</v>
      </c>
      <c r="D15" s="2" t="s">
        <v>85</v>
      </c>
      <c r="E15" s="2" t="s">
        <v>152</v>
      </c>
      <c r="F15" s="181" t="s">
        <v>153</v>
      </c>
      <c r="G15" s="182"/>
      <c r="H15" s="183"/>
      <c r="I15" s="174" t="s">
        <v>101</v>
      </c>
      <c r="J15" s="175"/>
      <c r="K15" s="176">
        <v>11500</v>
      </c>
      <c r="L15" s="177"/>
      <c r="M15" s="20">
        <v>9500</v>
      </c>
      <c r="N15" s="51">
        <v>8000</v>
      </c>
      <c r="O15" s="48">
        <v>4</v>
      </c>
      <c r="P15" s="21">
        <v>0</v>
      </c>
      <c r="Q15" s="172">
        <v>0</v>
      </c>
      <c r="R15" s="173"/>
      <c r="S15" s="123">
        <v>55</v>
      </c>
      <c r="T15" s="45"/>
      <c r="U15" s="38"/>
      <c r="V15" s="38"/>
      <c r="W15" s="38"/>
    </row>
    <row r="16" spans="2:20" ht="12" customHeight="1">
      <c r="B16" s="28" t="s">
        <v>16</v>
      </c>
      <c r="C16" s="2" t="s">
        <v>86</v>
      </c>
      <c r="D16" s="2" t="s">
        <v>151</v>
      </c>
      <c r="E16" s="2" t="s">
        <v>150</v>
      </c>
      <c r="F16" s="181" t="s">
        <v>199</v>
      </c>
      <c r="G16" s="182"/>
      <c r="H16" s="183"/>
      <c r="I16" s="174" t="s">
        <v>101</v>
      </c>
      <c r="J16" s="175"/>
      <c r="K16" s="176">
        <v>132630</v>
      </c>
      <c r="L16" s="177"/>
      <c r="M16" s="20">
        <v>30000</v>
      </c>
      <c r="N16" s="50">
        <v>0</v>
      </c>
      <c r="O16" s="48">
        <v>4</v>
      </c>
      <c r="P16" s="21">
        <v>0</v>
      </c>
      <c r="Q16" s="172">
        <v>0</v>
      </c>
      <c r="R16" s="173"/>
      <c r="S16" s="123">
        <v>40</v>
      </c>
      <c r="T16" s="44"/>
    </row>
    <row r="17" spans="2:20" ht="12" customHeight="1">
      <c r="B17" s="28" t="s">
        <v>17</v>
      </c>
      <c r="C17" s="2" t="s">
        <v>87</v>
      </c>
      <c r="D17" s="2" t="s">
        <v>88</v>
      </c>
      <c r="E17" s="2" t="s">
        <v>148</v>
      </c>
      <c r="F17" s="181" t="s">
        <v>149</v>
      </c>
      <c r="G17" s="182"/>
      <c r="H17" s="183"/>
      <c r="I17" s="174" t="s">
        <v>101</v>
      </c>
      <c r="J17" s="175"/>
      <c r="K17" s="176">
        <v>215000</v>
      </c>
      <c r="L17" s="177"/>
      <c r="M17" s="20">
        <v>120000</v>
      </c>
      <c r="N17" s="51">
        <v>5000</v>
      </c>
      <c r="O17" s="48">
        <v>4</v>
      </c>
      <c r="P17" s="21">
        <v>0</v>
      </c>
      <c r="Q17" s="172">
        <v>0</v>
      </c>
      <c r="R17" s="173"/>
      <c r="S17" s="123">
        <v>47.5</v>
      </c>
      <c r="T17" s="44"/>
    </row>
    <row r="18" spans="2:20" ht="12" customHeight="1">
      <c r="B18" s="28" t="s">
        <v>18</v>
      </c>
      <c r="C18" s="22" t="s">
        <v>89</v>
      </c>
      <c r="D18" s="2" t="s">
        <v>90</v>
      </c>
      <c r="E18" s="2" t="s">
        <v>146</v>
      </c>
      <c r="F18" s="181" t="s">
        <v>147</v>
      </c>
      <c r="G18" s="182"/>
      <c r="H18" s="183"/>
      <c r="I18" s="174" t="s">
        <v>101</v>
      </c>
      <c r="J18" s="175"/>
      <c r="K18" s="176">
        <v>241000</v>
      </c>
      <c r="L18" s="177"/>
      <c r="M18" s="20">
        <v>15000</v>
      </c>
      <c r="N18" s="50">
        <v>5000</v>
      </c>
      <c r="O18" s="48">
        <v>4</v>
      </c>
      <c r="P18" s="21">
        <v>0</v>
      </c>
      <c r="Q18" s="172">
        <v>0</v>
      </c>
      <c r="R18" s="173"/>
      <c r="S18" s="123">
        <v>47.5</v>
      </c>
      <c r="T18" s="44"/>
    </row>
    <row r="19" spans="2:22" ht="12" customHeight="1">
      <c r="B19" s="28" t="s">
        <v>19</v>
      </c>
      <c r="C19" s="24" t="s">
        <v>91</v>
      </c>
      <c r="D19" s="24" t="s">
        <v>92</v>
      </c>
      <c r="E19" s="2" t="s">
        <v>177</v>
      </c>
      <c r="F19" s="181" t="s">
        <v>178</v>
      </c>
      <c r="G19" s="182"/>
      <c r="H19" s="183"/>
      <c r="I19" s="174" t="s">
        <v>101</v>
      </c>
      <c r="J19" s="175"/>
      <c r="K19" s="176">
        <v>1149887</v>
      </c>
      <c r="L19" s="177"/>
      <c r="M19" s="23">
        <v>113000</v>
      </c>
      <c r="N19" s="51">
        <v>30000</v>
      </c>
      <c r="O19" s="48">
        <v>4</v>
      </c>
      <c r="P19" s="21">
        <v>0</v>
      </c>
      <c r="Q19" s="172">
        <v>0</v>
      </c>
      <c r="R19" s="173"/>
      <c r="S19" s="123">
        <v>80</v>
      </c>
      <c r="T19" s="45"/>
      <c r="U19" s="38"/>
      <c r="V19" t="s">
        <v>28</v>
      </c>
    </row>
    <row r="20" spans="2:20" ht="12" customHeight="1">
      <c r="B20" s="28" t="s">
        <v>20</v>
      </c>
      <c r="C20" s="24" t="s">
        <v>93</v>
      </c>
      <c r="D20" s="24" t="s">
        <v>94</v>
      </c>
      <c r="E20" s="2" t="s">
        <v>172</v>
      </c>
      <c r="F20" s="181" t="s">
        <v>173</v>
      </c>
      <c r="G20" s="182"/>
      <c r="H20" s="183"/>
      <c r="I20" s="174" t="s">
        <v>101</v>
      </c>
      <c r="J20" s="175"/>
      <c r="K20" s="176">
        <v>1660500</v>
      </c>
      <c r="L20" s="177"/>
      <c r="M20" s="20">
        <v>150000</v>
      </c>
      <c r="N20" s="50">
        <v>20000</v>
      </c>
      <c r="O20" s="48">
        <v>4</v>
      </c>
      <c r="P20" s="21">
        <v>0</v>
      </c>
      <c r="Q20" s="172">
        <v>0</v>
      </c>
      <c r="R20" s="173"/>
      <c r="S20" s="123">
        <v>67</v>
      </c>
      <c r="T20" s="44"/>
    </row>
    <row r="21" spans="2:20" ht="12" customHeight="1">
      <c r="B21" s="28" t="s">
        <v>21</v>
      </c>
      <c r="C21" s="2" t="s">
        <v>95</v>
      </c>
      <c r="D21" s="2" t="s">
        <v>144</v>
      </c>
      <c r="E21" s="2" t="s">
        <v>143</v>
      </c>
      <c r="F21" s="181" t="s">
        <v>145</v>
      </c>
      <c r="G21" s="182"/>
      <c r="H21" s="183"/>
      <c r="I21" s="174" t="s">
        <v>101</v>
      </c>
      <c r="J21" s="175"/>
      <c r="K21" s="176">
        <v>115580</v>
      </c>
      <c r="L21" s="177"/>
      <c r="M21" s="20">
        <v>86685</v>
      </c>
      <c r="N21" s="51">
        <v>25000</v>
      </c>
      <c r="O21" s="48">
        <v>4</v>
      </c>
      <c r="P21" s="21">
        <v>0</v>
      </c>
      <c r="Q21" s="172">
        <v>0</v>
      </c>
      <c r="R21" s="173"/>
      <c r="S21" s="123">
        <v>74</v>
      </c>
      <c r="T21" s="43"/>
    </row>
    <row r="22" spans="2:20" ht="12" customHeight="1">
      <c r="B22" s="28" t="s">
        <v>22</v>
      </c>
      <c r="C22" s="2" t="s">
        <v>96</v>
      </c>
      <c r="D22" s="2" t="s">
        <v>175</v>
      </c>
      <c r="E22" s="9" t="s">
        <v>176</v>
      </c>
      <c r="F22" s="181" t="s">
        <v>174</v>
      </c>
      <c r="G22" s="182"/>
      <c r="H22" s="183"/>
      <c r="I22" s="174" t="s">
        <v>101</v>
      </c>
      <c r="J22" s="175"/>
      <c r="K22" s="176">
        <v>93000</v>
      </c>
      <c r="L22" s="177"/>
      <c r="M22" s="20">
        <v>69000</v>
      </c>
      <c r="N22" s="50">
        <v>0</v>
      </c>
      <c r="O22" s="48">
        <v>4</v>
      </c>
      <c r="P22" s="21">
        <v>0</v>
      </c>
      <c r="Q22" s="172">
        <v>0</v>
      </c>
      <c r="R22" s="173"/>
      <c r="S22" s="123">
        <v>41</v>
      </c>
      <c r="T22" s="46"/>
    </row>
    <row r="23" spans="2:20" ht="12" customHeight="1">
      <c r="B23" s="28" t="s">
        <v>23</v>
      </c>
      <c r="C23" s="2" t="s">
        <v>97</v>
      </c>
      <c r="D23" s="2" t="s">
        <v>98</v>
      </c>
      <c r="E23" s="2" t="s">
        <v>179</v>
      </c>
      <c r="F23" s="181" t="s">
        <v>180</v>
      </c>
      <c r="G23" s="182"/>
      <c r="H23" s="183"/>
      <c r="I23" s="197" t="s">
        <v>101</v>
      </c>
      <c r="J23" s="175"/>
      <c r="K23" s="200">
        <v>554000</v>
      </c>
      <c r="L23" s="201"/>
      <c r="M23" s="113">
        <v>50000</v>
      </c>
      <c r="N23" s="51">
        <v>0</v>
      </c>
      <c r="O23" s="48">
        <v>4</v>
      </c>
      <c r="P23" s="21">
        <v>0</v>
      </c>
      <c r="Q23" s="172">
        <v>0</v>
      </c>
      <c r="R23" s="173"/>
      <c r="S23" s="123">
        <v>36.25</v>
      </c>
      <c r="T23" s="46"/>
    </row>
    <row r="24" spans="2:20" ht="12" customHeight="1">
      <c r="B24" s="28">
        <v>18</v>
      </c>
      <c r="C24" s="24" t="s">
        <v>191</v>
      </c>
      <c r="D24" s="24" t="s">
        <v>193</v>
      </c>
      <c r="E24" s="2" t="s">
        <v>192</v>
      </c>
      <c r="F24" s="181" t="s">
        <v>194</v>
      </c>
      <c r="G24" s="189"/>
      <c r="H24" s="190"/>
      <c r="I24" s="174" t="s">
        <v>101</v>
      </c>
      <c r="J24" s="175"/>
      <c r="K24" s="176">
        <v>309280</v>
      </c>
      <c r="L24" s="175"/>
      <c r="M24" s="20">
        <v>133600</v>
      </c>
      <c r="N24" s="51">
        <v>10000</v>
      </c>
      <c r="O24" s="48">
        <v>4</v>
      </c>
      <c r="P24" s="21">
        <v>0</v>
      </c>
      <c r="Q24" s="92"/>
      <c r="R24" s="93">
        <v>0</v>
      </c>
      <c r="S24" s="123">
        <v>57.5</v>
      </c>
      <c r="T24" s="46"/>
    </row>
    <row r="25" spans="2:20" ht="12" customHeight="1">
      <c r="B25" s="28">
        <v>19</v>
      </c>
      <c r="C25" s="24"/>
      <c r="D25" s="24"/>
      <c r="E25" s="2"/>
      <c r="F25" s="181"/>
      <c r="G25" s="189"/>
      <c r="H25" s="190"/>
      <c r="I25" s="174"/>
      <c r="J25" s="175"/>
      <c r="K25" s="176"/>
      <c r="L25" s="175"/>
      <c r="M25" s="20"/>
      <c r="N25" s="51"/>
      <c r="O25" s="48"/>
      <c r="P25" s="21"/>
      <c r="Q25" s="92"/>
      <c r="R25" s="93"/>
      <c r="S25" s="123"/>
      <c r="T25" s="46"/>
    </row>
    <row r="26" spans="2:20" ht="12" customHeight="1">
      <c r="B26" s="28">
        <v>20</v>
      </c>
      <c r="C26" s="2"/>
      <c r="D26" s="2"/>
      <c r="E26" s="2"/>
      <c r="F26" s="181"/>
      <c r="G26" s="189"/>
      <c r="H26" s="190"/>
      <c r="I26" s="174"/>
      <c r="J26" s="175"/>
      <c r="K26" s="176"/>
      <c r="L26" s="175"/>
      <c r="M26" s="20"/>
      <c r="N26" s="51"/>
      <c r="O26" s="48"/>
      <c r="P26" s="21"/>
      <c r="Q26" s="92"/>
      <c r="R26" s="93"/>
      <c r="S26" s="123"/>
      <c r="T26" s="46"/>
    </row>
    <row r="27" spans="2:20" ht="12" customHeight="1">
      <c r="B27" s="28">
        <v>21</v>
      </c>
      <c r="C27" s="2"/>
      <c r="D27" s="2"/>
      <c r="E27" s="9"/>
      <c r="F27" s="181"/>
      <c r="G27" s="189"/>
      <c r="H27" s="190"/>
      <c r="I27" s="174"/>
      <c r="J27" s="175"/>
      <c r="K27" s="176"/>
      <c r="L27" s="175"/>
      <c r="M27" s="20"/>
      <c r="N27" s="51"/>
      <c r="O27" s="48"/>
      <c r="P27" s="21"/>
      <c r="Q27" s="92"/>
      <c r="R27" s="93"/>
      <c r="S27" s="123"/>
      <c r="T27" s="46"/>
    </row>
    <row r="28" spans="2:20" ht="12" customHeight="1" thickBot="1">
      <c r="B28" s="91">
        <v>22</v>
      </c>
      <c r="C28" s="3"/>
      <c r="D28" s="3"/>
      <c r="E28" s="3"/>
      <c r="F28" s="186"/>
      <c r="G28" s="187"/>
      <c r="H28" s="188"/>
      <c r="I28" s="198"/>
      <c r="J28" s="199"/>
      <c r="K28" s="205"/>
      <c r="L28" s="206"/>
      <c r="M28" s="53"/>
      <c r="N28" s="68"/>
      <c r="O28" s="48"/>
      <c r="P28" s="21"/>
      <c r="Q28" s="172"/>
      <c r="R28" s="173"/>
      <c r="S28" s="124"/>
      <c r="T28" s="46"/>
    </row>
    <row r="29" spans="2:19" ht="15.75" customHeight="1" thickBot="1">
      <c r="B29" s="31"/>
      <c r="C29" s="31"/>
      <c r="D29" s="32"/>
      <c r="E29" s="32"/>
      <c r="F29" s="33"/>
      <c r="G29" s="34"/>
      <c r="H29" s="34"/>
      <c r="I29" s="34"/>
      <c r="J29" s="34"/>
      <c r="K29" s="34"/>
      <c r="L29" s="35"/>
      <c r="M29" s="36" t="s">
        <v>24</v>
      </c>
      <c r="N29" s="73">
        <f>SUM(N7:N28)</f>
        <v>243000</v>
      </c>
      <c r="O29" s="34"/>
      <c r="P29" s="34"/>
      <c r="Q29" s="133"/>
      <c r="R29" s="133"/>
      <c r="S29" s="6"/>
    </row>
    <row r="31" spans="6:13" ht="12.75">
      <c r="F31" t="s">
        <v>28</v>
      </c>
      <c r="G31" s="119"/>
      <c r="H31" s="13"/>
      <c r="M31" s="13"/>
    </row>
    <row r="32" ht="6.75" customHeight="1"/>
    <row r="33" spans="2:14" ht="7.5" customHeight="1" hidden="1" thickBot="1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2:22" ht="45" customHeight="1">
      <c r="B34" s="134"/>
      <c r="C34" s="61"/>
      <c r="D34" s="62"/>
      <c r="E34" s="62"/>
      <c r="F34" s="63"/>
      <c r="G34" s="135"/>
      <c r="H34" s="59"/>
      <c r="I34" s="195"/>
      <c r="J34" s="196"/>
      <c r="K34" s="196"/>
      <c r="L34" s="196"/>
      <c r="M34" s="136"/>
      <c r="N34" s="135"/>
      <c r="O34" s="143"/>
      <c r="P34" s="143"/>
      <c r="Q34" s="143"/>
      <c r="R34" s="143"/>
      <c r="V34" s="13">
        <f>SUM(M7:M28)</f>
        <v>1527785</v>
      </c>
    </row>
    <row r="35" spans="2:22" ht="15.75">
      <c r="B35" s="134"/>
      <c r="C35" s="64"/>
      <c r="D35" s="62"/>
      <c r="E35" s="64"/>
      <c r="F35" s="138"/>
      <c r="G35" s="135"/>
      <c r="H35" s="59"/>
      <c r="I35" s="65"/>
      <c r="J35" s="65"/>
      <c r="K35" s="66"/>
      <c r="L35" s="66"/>
      <c r="M35" s="137"/>
      <c r="N35" s="135"/>
      <c r="O35" s="142"/>
      <c r="P35" s="141"/>
      <c r="Q35" s="141"/>
      <c r="R35" s="141"/>
      <c r="V35" s="13"/>
    </row>
    <row r="36" spans="2:18" ht="12.75" customHeight="1">
      <c r="B36" s="134"/>
      <c r="C36" s="67"/>
      <c r="D36" s="67"/>
      <c r="E36" s="67"/>
      <c r="F36" s="138"/>
      <c r="G36" s="135"/>
      <c r="H36" s="59"/>
      <c r="I36" s="202"/>
      <c r="J36" s="139"/>
      <c r="K36" s="202"/>
      <c r="L36" s="139"/>
      <c r="M36" s="137"/>
      <c r="N36" s="135"/>
      <c r="O36" s="142"/>
      <c r="P36" s="141"/>
      <c r="Q36" s="141"/>
      <c r="R36" s="141"/>
    </row>
    <row r="37" spans="2:24" ht="21.75" customHeight="1">
      <c r="B37" s="134"/>
      <c r="C37" s="67"/>
      <c r="D37" s="67"/>
      <c r="E37" s="67"/>
      <c r="F37" s="138"/>
      <c r="G37" s="135"/>
      <c r="H37" s="59"/>
      <c r="I37" s="137"/>
      <c r="J37" s="140"/>
      <c r="K37" s="204"/>
      <c r="L37" s="203"/>
      <c r="M37" s="137"/>
      <c r="N37" s="135"/>
      <c r="O37" s="142"/>
      <c r="P37" s="141"/>
      <c r="Q37" s="141"/>
      <c r="R37" s="141"/>
      <c r="V37" s="17">
        <f>SUM(N29)</f>
        <v>243000</v>
      </c>
      <c r="X37" s="94" t="s">
        <v>39</v>
      </c>
    </row>
    <row r="50" spans="3:5" ht="12.75">
      <c r="C50" s="78"/>
      <c r="D50" s="78"/>
      <c r="E50" s="78"/>
    </row>
    <row r="51" spans="3:5" ht="12.75">
      <c r="C51" s="59"/>
      <c r="D51" s="59"/>
      <c r="E51" s="78"/>
    </row>
    <row r="52" spans="3:5" ht="12.75">
      <c r="C52" s="59"/>
      <c r="D52" s="59"/>
      <c r="E52" s="78"/>
    </row>
    <row r="53" spans="3:5" ht="12.75">
      <c r="C53" s="59"/>
      <c r="D53" s="60"/>
      <c r="E53" s="78"/>
    </row>
    <row r="54" spans="3:5" ht="12.75">
      <c r="C54" s="59"/>
      <c r="D54" s="59"/>
      <c r="E54" s="78"/>
    </row>
    <row r="55" spans="3:5" ht="12.75">
      <c r="C55" s="59"/>
      <c r="D55" s="59"/>
      <c r="E55" s="78"/>
    </row>
    <row r="56" spans="3:5" ht="12.75">
      <c r="C56" s="59"/>
      <c r="D56" s="60"/>
      <c r="E56" s="78"/>
    </row>
    <row r="57" spans="3:5" ht="12.75">
      <c r="C57" s="60"/>
      <c r="D57" s="60"/>
      <c r="E57" s="78"/>
    </row>
    <row r="58" spans="3:5" ht="12.75">
      <c r="C58" s="59"/>
      <c r="D58" s="59"/>
      <c r="E58" s="78"/>
    </row>
    <row r="59" spans="3:5" ht="12.75">
      <c r="C59" s="59"/>
      <c r="D59" s="59"/>
      <c r="E59" s="78"/>
    </row>
    <row r="60" spans="3:5" ht="12.75">
      <c r="C60" s="59"/>
      <c r="D60" s="59"/>
      <c r="E60" s="78"/>
    </row>
    <row r="61" spans="3:5" ht="12.75">
      <c r="C61" s="59"/>
      <c r="D61" s="59"/>
      <c r="E61" s="78"/>
    </row>
    <row r="62" spans="3:5" ht="12.75">
      <c r="C62" s="59"/>
      <c r="D62" s="59"/>
      <c r="E62" s="78"/>
    </row>
    <row r="63" spans="3:5" ht="12.75">
      <c r="C63" s="60"/>
      <c r="D63" s="60"/>
      <c r="E63" s="78"/>
    </row>
    <row r="64" spans="3:5" ht="12.75">
      <c r="C64" s="60"/>
      <c r="D64" s="60"/>
      <c r="E64" s="78"/>
    </row>
    <row r="65" spans="3:5" ht="12.75">
      <c r="C65" s="59"/>
      <c r="D65" s="59"/>
      <c r="E65" s="78"/>
    </row>
    <row r="66" spans="3:5" ht="12.75">
      <c r="C66" s="59"/>
      <c r="D66" s="59"/>
      <c r="E66" s="78"/>
    </row>
    <row r="67" spans="3:5" ht="12.75">
      <c r="C67" s="59"/>
      <c r="D67" s="59"/>
      <c r="E67" s="78"/>
    </row>
    <row r="68" spans="3:5" ht="12.75">
      <c r="C68" s="60"/>
      <c r="D68" s="60"/>
      <c r="E68" s="78"/>
    </row>
    <row r="69" spans="3:5" ht="12.75">
      <c r="C69" s="60"/>
      <c r="D69" s="60"/>
      <c r="E69" s="78"/>
    </row>
    <row r="70" spans="3:5" ht="12.75">
      <c r="C70" s="59"/>
      <c r="D70" s="59"/>
      <c r="E70" s="78"/>
    </row>
    <row r="71" spans="3:5" ht="12.75">
      <c r="C71" s="59"/>
      <c r="D71" s="59"/>
      <c r="E71" s="78"/>
    </row>
    <row r="72" spans="3:5" ht="12.75">
      <c r="C72" s="59"/>
      <c r="D72" s="59"/>
      <c r="E72" s="78"/>
    </row>
  </sheetData>
  <sheetProtection/>
  <mergeCells count="112">
    <mergeCell ref="K26:L26"/>
    <mergeCell ref="K25:L25"/>
    <mergeCell ref="K27:L27"/>
    <mergeCell ref="I26:J26"/>
    <mergeCell ref="I36:I37"/>
    <mergeCell ref="L36:L37"/>
    <mergeCell ref="K36:K37"/>
    <mergeCell ref="K28:L28"/>
    <mergeCell ref="I27:J27"/>
    <mergeCell ref="K9:L9"/>
    <mergeCell ref="K10:L10"/>
    <mergeCell ref="K11:L11"/>
    <mergeCell ref="K12:L12"/>
    <mergeCell ref="K23:L23"/>
    <mergeCell ref="I25:J25"/>
    <mergeCell ref="I22:J22"/>
    <mergeCell ref="I18:J18"/>
    <mergeCell ref="I19:J19"/>
    <mergeCell ref="N34:N37"/>
    <mergeCell ref="I34:L34"/>
    <mergeCell ref="K22:L22"/>
    <mergeCell ref="I13:J13"/>
    <mergeCell ref="K15:L15"/>
    <mergeCell ref="K13:L13"/>
    <mergeCell ref="I23:J23"/>
    <mergeCell ref="I28:J28"/>
    <mergeCell ref="I24:J24"/>
    <mergeCell ref="K24:L24"/>
    <mergeCell ref="K7:L7"/>
    <mergeCell ref="F16:H16"/>
    <mergeCell ref="F17:H17"/>
    <mergeCell ref="F13:H13"/>
    <mergeCell ref="F15:H15"/>
    <mergeCell ref="K14:L14"/>
    <mergeCell ref="K17:L17"/>
    <mergeCell ref="I12:J12"/>
    <mergeCell ref="I14:J14"/>
    <mergeCell ref="K8:L8"/>
    <mergeCell ref="F28:H28"/>
    <mergeCell ref="F23:H23"/>
    <mergeCell ref="F24:H24"/>
    <mergeCell ref="F26:H26"/>
    <mergeCell ref="F27:H27"/>
    <mergeCell ref="I17:J17"/>
    <mergeCell ref="F25:H25"/>
    <mergeCell ref="F18:H18"/>
    <mergeCell ref="F20:H20"/>
    <mergeCell ref="F21:H21"/>
    <mergeCell ref="F22:H22"/>
    <mergeCell ref="F8:H8"/>
    <mergeCell ref="F9:H9"/>
    <mergeCell ref="F10:H10"/>
    <mergeCell ref="F11:H11"/>
    <mergeCell ref="F12:H12"/>
    <mergeCell ref="F14:H14"/>
    <mergeCell ref="I7:J7"/>
    <mergeCell ref="I11:J11"/>
    <mergeCell ref="F19:H19"/>
    <mergeCell ref="F7:H7"/>
    <mergeCell ref="I8:J8"/>
    <mergeCell ref="I9:J9"/>
    <mergeCell ref="I10:J10"/>
    <mergeCell ref="I21:J21"/>
    <mergeCell ref="K16:L16"/>
    <mergeCell ref="K18:L18"/>
    <mergeCell ref="K19:L19"/>
    <mergeCell ref="I20:J20"/>
    <mergeCell ref="K20:L20"/>
    <mergeCell ref="K21:L21"/>
    <mergeCell ref="Q21:R21"/>
    <mergeCell ref="Q28:R28"/>
    <mergeCell ref="Q22:R22"/>
    <mergeCell ref="Q23:R23"/>
    <mergeCell ref="Q15:R15"/>
    <mergeCell ref="Q19:R19"/>
    <mergeCell ref="I16:J16"/>
    <mergeCell ref="Q20:R20"/>
    <mergeCell ref="I15:J15"/>
    <mergeCell ref="Q18:R18"/>
    <mergeCell ref="Q8:R8"/>
    <mergeCell ref="Q9:R9"/>
    <mergeCell ref="Q17:R17"/>
    <mergeCell ref="Q16:R16"/>
    <mergeCell ref="Q10:R10"/>
    <mergeCell ref="Q11:R11"/>
    <mergeCell ref="Q12:R12"/>
    <mergeCell ref="Q13:R13"/>
    <mergeCell ref="Q14:R14"/>
    <mergeCell ref="O3:R3"/>
    <mergeCell ref="O4:O6"/>
    <mergeCell ref="P4:Q6"/>
    <mergeCell ref="R4:R6"/>
    <mergeCell ref="O34:R34"/>
    <mergeCell ref="B3:B6"/>
    <mergeCell ref="N3:N6"/>
    <mergeCell ref="M3:M6"/>
    <mergeCell ref="K3:L6"/>
    <mergeCell ref="F3:H6"/>
    <mergeCell ref="I3:J3"/>
    <mergeCell ref="I4:J6"/>
    <mergeCell ref="E3:E6"/>
    <mergeCell ref="C3:C6"/>
    <mergeCell ref="S4:S6"/>
    <mergeCell ref="Q29:R29"/>
    <mergeCell ref="B34:B37"/>
    <mergeCell ref="G34:G37"/>
    <mergeCell ref="M34:M37"/>
    <mergeCell ref="F35:F37"/>
    <mergeCell ref="J36:J37"/>
    <mergeCell ref="R35:R37"/>
    <mergeCell ref="P35:Q37"/>
    <mergeCell ref="O35:O37"/>
  </mergeCells>
  <printOptions/>
  <pageMargins left="0.5905511811023623" right="0.1968503937007874" top="0.984251968503937" bottom="0.5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B2:X74"/>
  <sheetViews>
    <sheetView zoomScale="120" zoomScaleNormal="120" zoomScalePageLayoutView="0" workbookViewId="0" topLeftCell="B10">
      <selection activeCell="I32" sqref="F32:I32"/>
    </sheetView>
  </sheetViews>
  <sheetFormatPr defaultColWidth="9.140625" defaultRowHeight="12.75"/>
  <cols>
    <col min="1" max="1" width="1.8515625" style="0" hidden="1" customWidth="1"/>
    <col min="2" max="2" width="3.140625" style="0" customWidth="1"/>
    <col min="3" max="4" width="17.57421875" style="0" customWidth="1"/>
    <col min="5" max="5" width="32.00390625" style="0" customWidth="1"/>
    <col min="6" max="6" width="8.57421875" style="0" customWidth="1"/>
    <col min="7" max="7" width="6.57421875" style="0" customWidth="1"/>
    <col min="8" max="8" width="21.28125" style="0" customWidth="1"/>
    <col min="9" max="9" width="6.5742187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6.7109375" style="0" customWidth="1"/>
    <col min="14" max="14" width="8.00390625" style="0" customWidth="1"/>
    <col min="15" max="15" width="3.7109375" style="0" hidden="1" customWidth="1"/>
    <col min="16" max="16" width="4.140625" style="0" hidden="1" customWidth="1"/>
    <col min="17" max="17" width="0.2890625" style="0" hidden="1" customWidth="1"/>
    <col min="18" max="18" width="4.7109375" style="0" hidden="1" customWidth="1"/>
    <col min="19" max="19" width="6.00390625" style="0" hidden="1" customWidth="1"/>
    <col min="22" max="22" width="13.8515625" style="0" customWidth="1"/>
  </cols>
  <sheetData>
    <row r="2" spans="2:14" ht="15.75">
      <c r="B2" s="78"/>
      <c r="C2" s="78"/>
      <c r="D2" s="96" t="s">
        <v>189</v>
      </c>
      <c r="E2" s="79"/>
      <c r="F2" s="79"/>
      <c r="G2" s="79"/>
      <c r="H2" s="79"/>
      <c r="I2" s="79"/>
      <c r="J2" s="79"/>
      <c r="K2" s="79"/>
      <c r="L2" s="79"/>
      <c r="M2" s="79"/>
      <c r="N2" s="78"/>
    </row>
    <row r="3" spans="4:13" ht="14.25" customHeight="1" thickBot="1">
      <c r="D3" s="11"/>
      <c r="E3" s="11"/>
      <c r="F3" s="1"/>
      <c r="G3" s="1"/>
      <c r="H3" s="1"/>
      <c r="I3" s="1"/>
      <c r="J3" s="1"/>
      <c r="K3" s="1"/>
      <c r="L3" s="1"/>
      <c r="M3" s="1"/>
    </row>
    <row r="4" spans="2:18" ht="27" customHeight="1" thickBot="1">
      <c r="B4" s="144" t="s">
        <v>0</v>
      </c>
      <c r="C4" s="103"/>
      <c r="D4" s="106" t="s">
        <v>2</v>
      </c>
      <c r="E4" s="106"/>
      <c r="F4" s="162" t="s">
        <v>34</v>
      </c>
      <c r="G4" s="210"/>
      <c r="H4" s="210"/>
      <c r="I4" s="213" t="s">
        <v>31</v>
      </c>
      <c r="J4" s="214"/>
      <c r="K4" s="128" t="s">
        <v>33</v>
      </c>
      <c r="L4" s="215"/>
      <c r="M4" s="150" t="s">
        <v>26</v>
      </c>
      <c r="N4" s="207" t="s">
        <v>25</v>
      </c>
      <c r="O4" s="163" t="s">
        <v>3</v>
      </c>
      <c r="P4" s="164"/>
      <c r="Q4" s="164"/>
      <c r="R4" s="165"/>
    </row>
    <row r="5" spans="2:19" ht="15" customHeight="1">
      <c r="B5" s="145"/>
      <c r="C5" s="104" t="s">
        <v>1</v>
      </c>
      <c r="D5" s="105" t="s">
        <v>29</v>
      </c>
      <c r="E5" s="108" t="s">
        <v>30</v>
      </c>
      <c r="F5" s="211"/>
      <c r="G5" s="211"/>
      <c r="H5" s="211"/>
      <c r="I5" s="158" t="s">
        <v>32</v>
      </c>
      <c r="J5" s="159"/>
      <c r="K5" s="216"/>
      <c r="L5" s="216"/>
      <c r="M5" s="151"/>
      <c r="N5" s="208"/>
      <c r="O5" s="166" t="s">
        <v>4</v>
      </c>
      <c r="P5" s="168" t="s">
        <v>5</v>
      </c>
      <c r="Q5" s="169"/>
      <c r="R5" s="131" t="s">
        <v>6</v>
      </c>
      <c r="S5" s="131" t="s">
        <v>196</v>
      </c>
    </row>
    <row r="6" spans="2:19" ht="14.25" customHeight="1">
      <c r="B6" s="145"/>
      <c r="C6" s="97"/>
      <c r="D6" s="97"/>
      <c r="E6" s="99"/>
      <c r="F6" s="211"/>
      <c r="G6" s="211"/>
      <c r="H6" s="211"/>
      <c r="I6" s="160"/>
      <c r="J6" s="160"/>
      <c r="K6" s="216"/>
      <c r="L6" s="216"/>
      <c r="M6" s="151"/>
      <c r="N6" s="208"/>
      <c r="O6" s="167"/>
      <c r="P6" s="170"/>
      <c r="Q6" s="171"/>
      <c r="R6" s="132"/>
      <c r="S6" s="132"/>
    </row>
    <row r="7" spans="2:20" ht="13.5" thickBot="1">
      <c r="B7" s="146"/>
      <c r="C7" s="98"/>
      <c r="D7" s="98"/>
      <c r="E7" s="107"/>
      <c r="F7" s="212"/>
      <c r="G7" s="212"/>
      <c r="H7" s="212"/>
      <c r="I7" s="161"/>
      <c r="J7" s="161"/>
      <c r="K7" s="217"/>
      <c r="L7" s="217"/>
      <c r="M7" s="152"/>
      <c r="N7" s="209"/>
      <c r="O7" s="167"/>
      <c r="P7" s="170"/>
      <c r="Q7" s="171"/>
      <c r="R7" s="132"/>
      <c r="S7" s="132"/>
      <c r="T7" s="42"/>
    </row>
    <row r="8" spans="2:20" ht="12" customHeight="1">
      <c r="B8" s="26" t="s">
        <v>7</v>
      </c>
      <c r="C8" s="2" t="s">
        <v>42</v>
      </c>
      <c r="D8" s="2" t="s">
        <v>44</v>
      </c>
      <c r="E8" s="83" t="s">
        <v>127</v>
      </c>
      <c r="F8" s="218" t="s">
        <v>128</v>
      </c>
      <c r="G8" s="219"/>
      <c r="H8" s="220"/>
      <c r="I8" s="184" t="s">
        <v>101</v>
      </c>
      <c r="J8" s="185"/>
      <c r="K8" s="191">
        <v>131000</v>
      </c>
      <c r="L8" s="192"/>
      <c r="M8" s="18">
        <v>38000</v>
      </c>
      <c r="N8" s="49">
        <v>10000</v>
      </c>
      <c r="O8" s="47">
        <v>4</v>
      </c>
      <c r="P8" s="19">
        <v>0</v>
      </c>
      <c r="Q8" s="71"/>
      <c r="R8" s="72">
        <v>0</v>
      </c>
      <c r="S8" s="122">
        <v>57.5</v>
      </c>
      <c r="T8" s="42"/>
    </row>
    <row r="9" spans="2:20" ht="12" customHeight="1">
      <c r="B9" s="27" t="s">
        <v>8</v>
      </c>
      <c r="C9" s="2" t="s">
        <v>45</v>
      </c>
      <c r="D9" s="2" t="s">
        <v>43</v>
      </c>
      <c r="E9" s="82" t="s">
        <v>123</v>
      </c>
      <c r="F9" s="221" t="s">
        <v>124</v>
      </c>
      <c r="G9" s="222"/>
      <c r="H9" s="223"/>
      <c r="I9" s="174" t="s">
        <v>101</v>
      </c>
      <c r="J9" s="175"/>
      <c r="K9" s="176">
        <v>68000</v>
      </c>
      <c r="L9" s="177"/>
      <c r="M9" s="20">
        <v>30000</v>
      </c>
      <c r="N9" s="50">
        <v>10000</v>
      </c>
      <c r="O9" s="48">
        <v>4</v>
      </c>
      <c r="P9" s="21">
        <v>0</v>
      </c>
      <c r="Q9" s="172">
        <v>0</v>
      </c>
      <c r="R9" s="173"/>
      <c r="S9" s="123">
        <v>57.5</v>
      </c>
      <c r="T9" s="42"/>
    </row>
    <row r="10" spans="2:20" ht="12" customHeight="1">
      <c r="B10" s="27" t="s">
        <v>9</v>
      </c>
      <c r="C10" s="5" t="s">
        <v>46</v>
      </c>
      <c r="D10" s="2" t="s">
        <v>47</v>
      </c>
      <c r="E10" s="110" t="s">
        <v>117</v>
      </c>
      <c r="F10" s="221" t="s">
        <v>132</v>
      </c>
      <c r="G10" s="222"/>
      <c r="H10" s="223"/>
      <c r="I10" s="174" t="s">
        <v>101</v>
      </c>
      <c r="J10" s="175"/>
      <c r="K10" s="176">
        <v>76000</v>
      </c>
      <c r="L10" s="177"/>
      <c r="M10" s="20">
        <v>57000</v>
      </c>
      <c r="N10" s="51">
        <v>30000</v>
      </c>
      <c r="O10" s="48">
        <v>4</v>
      </c>
      <c r="P10" s="21">
        <v>0</v>
      </c>
      <c r="Q10" s="172">
        <v>0</v>
      </c>
      <c r="R10" s="173"/>
      <c r="S10" s="123">
        <v>80</v>
      </c>
      <c r="T10" s="42"/>
    </row>
    <row r="11" spans="2:20" ht="12" customHeight="1">
      <c r="B11" s="27" t="s">
        <v>10</v>
      </c>
      <c r="C11" s="24" t="s">
        <v>48</v>
      </c>
      <c r="D11" s="24" t="s">
        <v>49</v>
      </c>
      <c r="E11" s="82" t="s">
        <v>125</v>
      </c>
      <c r="F11" s="221" t="s">
        <v>126</v>
      </c>
      <c r="G11" s="222"/>
      <c r="H11" s="223"/>
      <c r="I11" s="174" t="s">
        <v>101</v>
      </c>
      <c r="J11" s="175"/>
      <c r="K11" s="176">
        <v>143000</v>
      </c>
      <c r="L11" s="177"/>
      <c r="M11" s="20">
        <v>100000</v>
      </c>
      <c r="N11" s="50">
        <v>0</v>
      </c>
      <c r="O11" s="48">
        <v>4</v>
      </c>
      <c r="P11" s="21">
        <v>0</v>
      </c>
      <c r="Q11" s="172">
        <v>0</v>
      </c>
      <c r="R11" s="173"/>
      <c r="S11" s="123">
        <v>37.5</v>
      </c>
      <c r="T11" s="42"/>
    </row>
    <row r="12" spans="2:20" ht="12" customHeight="1">
      <c r="B12" s="28" t="s">
        <v>11</v>
      </c>
      <c r="C12" s="5" t="s">
        <v>50</v>
      </c>
      <c r="D12" s="5" t="s">
        <v>51</v>
      </c>
      <c r="E12" s="84" t="s">
        <v>118</v>
      </c>
      <c r="F12" s="221" t="s">
        <v>119</v>
      </c>
      <c r="G12" s="222"/>
      <c r="H12" s="223"/>
      <c r="I12" s="174" t="s">
        <v>101</v>
      </c>
      <c r="J12" s="175"/>
      <c r="K12" s="176">
        <v>300654</v>
      </c>
      <c r="L12" s="177"/>
      <c r="M12" s="20">
        <v>140230</v>
      </c>
      <c r="N12" s="51">
        <v>45000</v>
      </c>
      <c r="O12" s="48">
        <v>4</v>
      </c>
      <c r="P12" s="21">
        <v>0</v>
      </c>
      <c r="Q12" s="172">
        <v>0</v>
      </c>
      <c r="R12" s="173"/>
      <c r="S12" s="123">
        <v>89.25</v>
      </c>
      <c r="T12" s="42"/>
    </row>
    <row r="13" spans="2:20" ht="12" customHeight="1">
      <c r="B13" s="28" t="s">
        <v>12</v>
      </c>
      <c r="C13" s="2" t="s">
        <v>52</v>
      </c>
      <c r="D13" s="2" t="s">
        <v>130</v>
      </c>
      <c r="E13" s="84" t="s">
        <v>129</v>
      </c>
      <c r="F13" s="221" t="s">
        <v>131</v>
      </c>
      <c r="G13" s="222"/>
      <c r="H13" s="223"/>
      <c r="I13" s="174" t="s">
        <v>101</v>
      </c>
      <c r="J13" s="175"/>
      <c r="K13" s="176">
        <v>64000</v>
      </c>
      <c r="L13" s="177"/>
      <c r="M13" s="20">
        <v>20000</v>
      </c>
      <c r="N13" s="50">
        <v>0</v>
      </c>
      <c r="O13" s="48">
        <v>4</v>
      </c>
      <c r="P13" s="21">
        <v>0</v>
      </c>
      <c r="Q13" s="172">
        <v>0</v>
      </c>
      <c r="R13" s="173"/>
      <c r="S13" s="123">
        <v>38</v>
      </c>
      <c r="T13" s="42"/>
    </row>
    <row r="14" spans="2:22" ht="12" customHeight="1">
      <c r="B14" s="28" t="s">
        <v>13</v>
      </c>
      <c r="C14" s="24" t="s">
        <v>53</v>
      </c>
      <c r="D14" s="24" t="s">
        <v>54</v>
      </c>
      <c r="E14" s="84" t="s">
        <v>133</v>
      </c>
      <c r="F14" s="221" t="s">
        <v>134</v>
      </c>
      <c r="G14" s="222"/>
      <c r="H14" s="223"/>
      <c r="I14" s="193" t="s">
        <v>101</v>
      </c>
      <c r="J14" s="194"/>
      <c r="K14" s="176">
        <v>39000</v>
      </c>
      <c r="L14" s="177"/>
      <c r="M14" s="20">
        <v>21750</v>
      </c>
      <c r="N14" s="51">
        <v>5000</v>
      </c>
      <c r="O14" s="48">
        <v>4</v>
      </c>
      <c r="P14" s="21">
        <v>0</v>
      </c>
      <c r="Q14" s="172">
        <v>0</v>
      </c>
      <c r="R14" s="173"/>
      <c r="S14" s="123">
        <v>47.5</v>
      </c>
      <c r="T14" s="42"/>
      <c r="U14" s="59"/>
      <c r="V14" s="59"/>
    </row>
    <row r="15" spans="2:22" ht="12" customHeight="1">
      <c r="B15" s="27" t="s">
        <v>14</v>
      </c>
      <c r="C15" s="24" t="s">
        <v>55</v>
      </c>
      <c r="D15" s="24" t="s">
        <v>56</v>
      </c>
      <c r="E15" s="84" t="s">
        <v>57</v>
      </c>
      <c r="F15" s="221" t="s">
        <v>135</v>
      </c>
      <c r="G15" s="222"/>
      <c r="H15" s="223"/>
      <c r="I15" s="193" t="s">
        <v>101</v>
      </c>
      <c r="J15" s="194"/>
      <c r="K15" s="176">
        <v>350000</v>
      </c>
      <c r="L15" s="177"/>
      <c r="M15" s="20">
        <v>150000</v>
      </c>
      <c r="N15" s="50">
        <v>0</v>
      </c>
      <c r="O15" s="48">
        <v>4</v>
      </c>
      <c r="P15" s="21">
        <v>0</v>
      </c>
      <c r="Q15" s="172">
        <v>0</v>
      </c>
      <c r="R15" s="173"/>
      <c r="S15" s="123">
        <v>41</v>
      </c>
      <c r="T15" s="42"/>
      <c r="U15" s="59"/>
      <c r="V15" s="59"/>
    </row>
    <row r="16" spans="2:22" ht="12" customHeight="1">
      <c r="B16" s="27" t="s">
        <v>15</v>
      </c>
      <c r="C16" s="24" t="s">
        <v>58</v>
      </c>
      <c r="D16" s="24" t="s">
        <v>59</v>
      </c>
      <c r="E16" s="82" t="s">
        <v>136</v>
      </c>
      <c r="F16" s="221" t="s">
        <v>137</v>
      </c>
      <c r="G16" s="222"/>
      <c r="H16" s="223"/>
      <c r="I16" s="174" t="s">
        <v>101</v>
      </c>
      <c r="J16" s="175"/>
      <c r="K16" s="176">
        <v>50000</v>
      </c>
      <c r="L16" s="177"/>
      <c r="M16" s="20">
        <v>37500</v>
      </c>
      <c r="N16" s="51">
        <v>10000</v>
      </c>
      <c r="O16" s="48">
        <v>4</v>
      </c>
      <c r="P16" s="21">
        <v>0</v>
      </c>
      <c r="Q16" s="172">
        <v>0</v>
      </c>
      <c r="R16" s="173"/>
      <c r="S16" s="123">
        <v>57.5</v>
      </c>
      <c r="T16" s="42"/>
      <c r="U16" s="59"/>
      <c r="V16" s="59"/>
    </row>
    <row r="17" spans="2:22" ht="12" customHeight="1">
      <c r="B17" s="27" t="s">
        <v>16</v>
      </c>
      <c r="C17" s="2" t="s">
        <v>122</v>
      </c>
      <c r="D17" s="2" t="s">
        <v>60</v>
      </c>
      <c r="E17" s="82" t="s">
        <v>120</v>
      </c>
      <c r="F17" s="221" t="s">
        <v>121</v>
      </c>
      <c r="G17" s="222"/>
      <c r="H17" s="223"/>
      <c r="I17" s="174" t="s">
        <v>101</v>
      </c>
      <c r="J17" s="175"/>
      <c r="K17" s="176">
        <v>75000</v>
      </c>
      <c r="L17" s="177"/>
      <c r="M17" s="20">
        <v>35000</v>
      </c>
      <c r="N17" s="50">
        <v>5000</v>
      </c>
      <c r="O17" s="48">
        <v>4</v>
      </c>
      <c r="P17" s="21">
        <v>0</v>
      </c>
      <c r="Q17" s="172">
        <v>0</v>
      </c>
      <c r="R17" s="173"/>
      <c r="S17" s="123">
        <v>47.5</v>
      </c>
      <c r="T17" s="42"/>
      <c r="U17" s="59"/>
      <c r="V17" s="59"/>
    </row>
    <row r="18" spans="2:22" ht="12" customHeight="1">
      <c r="B18" s="27" t="s">
        <v>17</v>
      </c>
      <c r="C18" s="2" t="s">
        <v>61</v>
      </c>
      <c r="D18" s="2" t="s">
        <v>142</v>
      </c>
      <c r="E18" s="82" t="s">
        <v>141</v>
      </c>
      <c r="F18" s="221" t="s">
        <v>198</v>
      </c>
      <c r="G18" s="222"/>
      <c r="H18" s="223"/>
      <c r="I18" s="174" t="s">
        <v>101</v>
      </c>
      <c r="J18" s="175"/>
      <c r="K18" s="176">
        <v>375000</v>
      </c>
      <c r="L18" s="177"/>
      <c r="M18" s="20">
        <v>210000</v>
      </c>
      <c r="N18" s="51">
        <v>10000</v>
      </c>
      <c r="O18" s="48">
        <v>4</v>
      </c>
      <c r="P18" s="21">
        <v>0</v>
      </c>
      <c r="Q18" s="172">
        <v>0</v>
      </c>
      <c r="R18" s="173"/>
      <c r="S18" s="123">
        <v>57.5</v>
      </c>
      <c r="T18" s="42"/>
      <c r="U18" s="59"/>
      <c r="V18" s="59"/>
    </row>
    <row r="19" spans="2:22" ht="12" customHeight="1">
      <c r="B19" s="27" t="s">
        <v>18</v>
      </c>
      <c r="C19" s="2" t="s">
        <v>62</v>
      </c>
      <c r="D19" s="2" t="s">
        <v>139</v>
      </c>
      <c r="E19" s="82" t="s">
        <v>138</v>
      </c>
      <c r="F19" s="221" t="s">
        <v>140</v>
      </c>
      <c r="G19" s="222"/>
      <c r="H19" s="223"/>
      <c r="I19" s="174" t="s">
        <v>101</v>
      </c>
      <c r="J19" s="175"/>
      <c r="K19" s="176">
        <v>41300</v>
      </c>
      <c r="L19" s="177"/>
      <c r="M19" s="20">
        <v>25000</v>
      </c>
      <c r="N19" s="50">
        <v>0</v>
      </c>
      <c r="O19" s="48">
        <v>4</v>
      </c>
      <c r="P19" s="21">
        <v>0</v>
      </c>
      <c r="Q19" s="172">
        <v>0</v>
      </c>
      <c r="R19" s="173"/>
      <c r="S19" s="123">
        <v>39</v>
      </c>
      <c r="T19" s="42"/>
      <c r="U19" s="59"/>
      <c r="V19" s="59"/>
    </row>
    <row r="20" spans="2:20" ht="12" customHeight="1">
      <c r="B20" s="27" t="s">
        <v>19</v>
      </c>
      <c r="C20" s="5" t="s">
        <v>64</v>
      </c>
      <c r="D20" s="5" t="s">
        <v>63</v>
      </c>
      <c r="E20" s="82" t="s">
        <v>99</v>
      </c>
      <c r="F20" s="221" t="s">
        <v>100</v>
      </c>
      <c r="G20" s="222"/>
      <c r="H20" s="223"/>
      <c r="I20" s="174" t="s">
        <v>101</v>
      </c>
      <c r="J20" s="175"/>
      <c r="K20" s="176">
        <v>124000</v>
      </c>
      <c r="L20" s="177"/>
      <c r="M20" s="23">
        <v>30000</v>
      </c>
      <c r="N20" s="51">
        <v>5000</v>
      </c>
      <c r="O20" s="48">
        <v>4</v>
      </c>
      <c r="P20" s="21">
        <v>0</v>
      </c>
      <c r="Q20" s="172">
        <v>0</v>
      </c>
      <c r="R20" s="173"/>
      <c r="S20" s="123">
        <v>47.5</v>
      </c>
      <c r="T20" s="42"/>
    </row>
    <row r="21" spans="2:20" ht="12" customHeight="1">
      <c r="B21" s="27" t="s">
        <v>20</v>
      </c>
      <c r="C21" s="5" t="s">
        <v>65</v>
      </c>
      <c r="D21" s="5" t="s">
        <v>66</v>
      </c>
      <c r="E21" s="82" t="s">
        <v>102</v>
      </c>
      <c r="F21" s="221" t="s">
        <v>103</v>
      </c>
      <c r="G21" s="222"/>
      <c r="H21" s="223"/>
      <c r="I21" s="174" t="s">
        <v>101</v>
      </c>
      <c r="J21" s="175"/>
      <c r="K21" s="176">
        <v>170000</v>
      </c>
      <c r="L21" s="177"/>
      <c r="M21" s="20">
        <v>90000</v>
      </c>
      <c r="N21" s="50">
        <v>15000</v>
      </c>
      <c r="O21" s="48">
        <v>4</v>
      </c>
      <c r="P21" s="21">
        <v>0</v>
      </c>
      <c r="Q21" s="172">
        <v>0</v>
      </c>
      <c r="R21" s="173"/>
      <c r="S21" s="123">
        <v>61</v>
      </c>
      <c r="T21" s="42"/>
    </row>
    <row r="22" spans="2:20" ht="24" customHeight="1">
      <c r="B22" s="27" t="s">
        <v>21</v>
      </c>
      <c r="C22" s="111" t="s">
        <v>104</v>
      </c>
      <c r="D22" s="5" t="s">
        <v>67</v>
      </c>
      <c r="E22" s="2" t="s">
        <v>106</v>
      </c>
      <c r="F22" s="181" t="s">
        <v>105</v>
      </c>
      <c r="G22" s="189"/>
      <c r="H22" s="190"/>
      <c r="I22" s="174" t="s">
        <v>101</v>
      </c>
      <c r="J22" s="175"/>
      <c r="K22" s="224">
        <v>355800</v>
      </c>
      <c r="L22" s="225"/>
      <c r="M22" s="112">
        <v>255800</v>
      </c>
      <c r="N22" s="51">
        <v>58000</v>
      </c>
      <c r="O22" s="48">
        <v>4</v>
      </c>
      <c r="P22" s="21">
        <v>0</v>
      </c>
      <c r="Q22" s="172">
        <v>0</v>
      </c>
      <c r="R22" s="173"/>
      <c r="S22" s="123">
        <v>92.75</v>
      </c>
      <c r="T22" s="42"/>
    </row>
    <row r="23" spans="2:20" ht="12" customHeight="1">
      <c r="B23" s="27" t="s">
        <v>22</v>
      </c>
      <c r="C23" s="12" t="s">
        <v>107</v>
      </c>
      <c r="D23" s="12" t="s">
        <v>108</v>
      </c>
      <c r="E23" s="85" t="s">
        <v>109</v>
      </c>
      <c r="F23" s="221" t="s">
        <v>110</v>
      </c>
      <c r="G23" s="222"/>
      <c r="H23" s="223"/>
      <c r="I23" s="174" t="s">
        <v>101</v>
      </c>
      <c r="J23" s="175"/>
      <c r="K23" s="176">
        <v>6467500</v>
      </c>
      <c r="L23" s="177"/>
      <c r="M23" s="20">
        <v>1200000</v>
      </c>
      <c r="N23" s="50">
        <v>60000</v>
      </c>
      <c r="O23" s="48">
        <v>4</v>
      </c>
      <c r="P23" s="21">
        <v>0</v>
      </c>
      <c r="Q23" s="172">
        <v>0</v>
      </c>
      <c r="R23" s="173"/>
      <c r="S23" s="123">
        <v>95.75</v>
      </c>
      <c r="T23" s="42"/>
    </row>
    <row r="24" spans="2:20" ht="12" customHeight="1">
      <c r="B24" s="27" t="s">
        <v>23</v>
      </c>
      <c r="C24" s="22" t="s">
        <v>69</v>
      </c>
      <c r="D24" s="22" t="s">
        <v>68</v>
      </c>
      <c r="E24" s="82" t="s">
        <v>111</v>
      </c>
      <c r="F24" s="221" t="s">
        <v>112</v>
      </c>
      <c r="G24" s="222"/>
      <c r="H24" s="223"/>
      <c r="I24" s="174" t="s">
        <v>101</v>
      </c>
      <c r="J24" s="175"/>
      <c r="K24" s="176">
        <v>10000</v>
      </c>
      <c r="L24" s="177"/>
      <c r="M24" s="20">
        <v>7500</v>
      </c>
      <c r="N24" s="51">
        <v>3000</v>
      </c>
      <c r="O24" s="48">
        <v>4</v>
      </c>
      <c r="P24" s="21">
        <v>0</v>
      </c>
      <c r="Q24" s="172">
        <v>0</v>
      </c>
      <c r="R24" s="173"/>
      <c r="S24" s="123">
        <v>61</v>
      </c>
      <c r="T24" s="42"/>
    </row>
    <row r="25" spans="2:20" ht="12" customHeight="1">
      <c r="B25" s="27">
        <v>18</v>
      </c>
      <c r="C25" s="24" t="s">
        <v>69</v>
      </c>
      <c r="D25" s="24" t="s">
        <v>68</v>
      </c>
      <c r="E25" s="82" t="s">
        <v>113</v>
      </c>
      <c r="F25" s="221" t="s">
        <v>114</v>
      </c>
      <c r="G25" s="222"/>
      <c r="H25" s="223"/>
      <c r="I25" s="174" t="s">
        <v>101</v>
      </c>
      <c r="J25" s="175"/>
      <c r="K25" s="176">
        <v>10000</v>
      </c>
      <c r="L25" s="177"/>
      <c r="M25" s="20">
        <v>7500</v>
      </c>
      <c r="N25" s="51">
        <v>4000</v>
      </c>
      <c r="O25" s="48">
        <v>4</v>
      </c>
      <c r="P25" s="21">
        <v>0</v>
      </c>
      <c r="Q25" s="92"/>
      <c r="R25" s="93">
        <v>0</v>
      </c>
      <c r="S25" s="123">
        <v>61</v>
      </c>
      <c r="T25" s="42"/>
    </row>
    <row r="26" spans="2:20" ht="12" customHeight="1">
      <c r="B26" s="27">
        <v>19</v>
      </c>
      <c r="C26" s="2" t="s">
        <v>70</v>
      </c>
      <c r="D26" s="24" t="s">
        <v>71</v>
      </c>
      <c r="E26" s="82" t="s">
        <v>115</v>
      </c>
      <c r="F26" s="221" t="s">
        <v>116</v>
      </c>
      <c r="G26" s="222"/>
      <c r="H26" s="223"/>
      <c r="I26" s="174" t="s">
        <v>101</v>
      </c>
      <c r="J26" s="175"/>
      <c r="K26" s="176">
        <v>630000</v>
      </c>
      <c r="L26" s="177"/>
      <c r="M26" s="20">
        <v>150000</v>
      </c>
      <c r="N26" s="51">
        <v>35000</v>
      </c>
      <c r="O26" s="48">
        <v>4</v>
      </c>
      <c r="P26" s="21">
        <v>0</v>
      </c>
      <c r="Q26" s="92"/>
      <c r="R26" s="93">
        <v>0</v>
      </c>
      <c r="S26" s="123">
        <v>83.75</v>
      </c>
      <c r="T26" s="42"/>
    </row>
    <row r="27" spans="2:20" ht="12" customHeight="1">
      <c r="B27" s="27">
        <v>20</v>
      </c>
      <c r="C27" s="24"/>
      <c r="D27" s="24"/>
      <c r="E27" s="82"/>
      <c r="F27" s="221"/>
      <c r="G27" s="222"/>
      <c r="H27" s="223"/>
      <c r="I27" s="174"/>
      <c r="J27" s="175"/>
      <c r="K27" s="176"/>
      <c r="L27" s="177"/>
      <c r="M27" s="23"/>
      <c r="N27" s="50"/>
      <c r="O27" s="48"/>
      <c r="P27" s="21"/>
      <c r="Q27" s="172"/>
      <c r="R27" s="173"/>
      <c r="S27" s="123"/>
      <c r="T27" s="42"/>
    </row>
    <row r="28" spans="2:20" ht="12" customHeight="1">
      <c r="B28" s="29">
        <v>21</v>
      </c>
      <c r="C28" s="2"/>
      <c r="D28" s="2"/>
      <c r="E28" s="86"/>
      <c r="F28" s="221"/>
      <c r="G28" s="222"/>
      <c r="H28" s="223"/>
      <c r="I28" s="174"/>
      <c r="J28" s="175"/>
      <c r="K28" s="176"/>
      <c r="L28" s="177"/>
      <c r="M28" s="25"/>
      <c r="N28" s="52"/>
      <c r="O28" s="48"/>
      <c r="P28" s="21"/>
      <c r="Q28" s="92"/>
      <c r="R28" s="93"/>
      <c r="S28" s="123"/>
      <c r="T28" s="42"/>
    </row>
    <row r="29" spans="2:20" ht="12" customHeight="1" thickBot="1">
      <c r="B29" s="30">
        <v>22</v>
      </c>
      <c r="C29" s="37"/>
      <c r="D29" s="37"/>
      <c r="E29" s="87"/>
      <c r="F29" s="226"/>
      <c r="G29" s="227"/>
      <c r="H29" s="228"/>
      <c r="I29" s="198"/>
      <c r="J29" s="199"/>
      <c r="K29" s="205"/>
      <c r="L29" s="206"/>
      <c r="M29" s="53"/>
      <c r="N29" s="68"/>
      <c r="O29" s="48"/>
      <c r="P29" s="21"/>
      <c r="Q29" s="92"/>
      <c r="R29" s="93"/>
      <c r="S29" s="124"/>
      <c r="T29" s="42"/>
    </row>
    <row r="30" spans="2:19" ht="13.5" thickBot="1">
      <c r="B30" s="31"/>
      <c r="C30" s="31"/>
      <c r="D30" s="32"/>
      <c r="E30" s="32"/>
      <c r="F30" s="33"/>
      <c r="G30" s="34"/>
      <c r="H30" s="34"/>
      <c r="I30" s="34"/>
      <c r="J30" s="34"/>
      <c r="K30" s="34"/>
      <c r="L30" s="35"/>
      <c r="M30" s="36" t="s">
        <v>24</v>
      </c>
      <c r="N30" s="73">
        <f>SUM(N8:N29)</f>
        <v>305000</v>
      </c>
      <c r="O30" s="34"/>
      <c r="P30" s="34"/>
      <c r="Q30" s="133"/>
      <c r="R30" s="133"/>
      <c r="S30" s="6"/>
    </row>
    <row r="32" spans="6:24" ht="12.75">
      <c r="F32" s="119"/>
      <c r="H32" s="13"/>
      <c r="V32" s="17">
        <f>SUM(M8:M29)</f>
        <v>2605280</v>
      </c>
      <c r="X32" t="s">
        <v>39</v>
      </c>
    </row>
    <row r="34" ht="12.75">
      <c r="V34" s="13">
        <f>SUM(N8:N29)</f>
        <v>305000</v>
      </c>
    </row>
    <row r="35" spans="3:4" ht="12.75">
      <c r="C35" s="69"/>
      <c r="D35" s="69"/>
    </row>
    <row r="36" spans="3:13" ht="12.75">
      <c r="C36" s="70"/>
      <c r="D36" s="70"/>
      <c r="H36" s="13"/>
      <c r="M36" s="13"/>
    </row>
    <row r="37" spans="3:4" ht="12.75">
      <c r="C37" s="70"/>
      <c r="D37" s="70"/>
    </row>
    <row r="53" spans="3:4" ht="12.75">
      <c r="C53" s="2"/>
      <c r="D53" s="2"/>
    </row>
    <row r="54" spans="3:4" ht="12.75">
      <c r="C54" s="2"/>
      <c r="D54" s="2"/>
    </row>
    <row r="55" spans="3:4" ht="12.75">
      <c r="C55" s="5"/>
      <c r="D55" s="2"/>
    </row>
    <row r="56" spans="3:4" ht="12.75">
      <c r="C56" s="24"/>
      <c r="D56" s="24"/>
    </row>
    <row r="57" spans="3:4" ht="12.75">
      <c r="C57" s="5"/>
      <c r="D57" s="5"/>
    </row>
    <row r="58" spans="3:4" ht="12.75">
      <c r="C58" s="2"/>
      <c r="D58" s="2"/>
    </row>
    <row r="59" spans="3:4" ht="12.75">
      <c r="C59" s="24"/>
      <c r="D59" s="24"/>
    </row>
    <row r="60" spans="3:4" ht="12.75">
      <c r="C60" s="24"/>
      <c r="D60" s="24"/>
    </row>
    <row r="61" spans="3:4" ht="12.75">
      <c r="C61" s="24"/>
      <c r="D61" s="24"/>
    </row>
    <row r="62" spans="3:4" ht="12.75">
      <c r="C62" s="2"/>
      <c r="D62" s="2"/>
    </row>
    <row r="63" spans="3:4" ht="12.75">
      <c r="C63" s="2"/>
      <c r="D63" s="2"/>
    </row>
    <row r="64" spans="3:4" ht="12.75">
      <c r="C64" s="2"/>
      <c r="D64" s="2"/>
    </row>
    <row r="65" spans="3:4" ht="12.75">
      <c r="C65" s="5"/>
      <c r="D65" s="5"/>
    </row>
    <row r="66" spans="3:4" ht="12.75">
      <c r="C66" s="5"/>
      <c r="D66" s="5"/>
    </row>
    <row r="67" spans="3:4" ht="12.75">
      <c r="C67" s="5"/>
      <c r="D67" s="5"/>
    </row>
    <row r="68" spans="3:4" ht="12.75">
      <c r="C68" s="12"/>
      <c r="D68" s="12"/>
    </row>
    <row r="69" spans="3:4" ht="12.75">
      <c r="C69" s="22"/>
      <c r="D69" s="22"/>
    </row>
    <row r="70" spans="3:4" ht="12.75">
      <c r="C70" s="24"/>
      <c r="D70" s="24"/>
    </row>
    <row r="71" spans="3:4" ht="12.75">
      <c r="C71" s="2"/>
      <c r="D71" s="24"/>
    </row>
    <row r="72" spans="3:4" ht="12.75">
      <c r="C72" s="24"/>
      <c r="D72" s="24"/>
    </row>
    <row r="73" spans="3:4" ht="12.75">
      <c r="C73" s="2"/>
      <c r="D73" s="2"/>
    </row>
    <row r="74" spans="3:4" ht="13.5" thickBot="1">
      <c r="C74" s="37"/>
      <c r="D74" s="37"/>
    </row>
  </sheetData>
  <sheetProtection/>
  <mergeCells count="96">
    <mergeCell ref="K28:L28"/>
    <mergeCell ref="K29:L29"/>
    <mergeCell ref="Q30:R30"/>
    <mergeCell ref="I28:J28"/>
    <mergeCell ref="I29:J29"/>
    <mergeCell ref="K24:L24"/>
    <mergeCell ref="F27:H27"/>
    <mergeCell ref="I27:J27"/>
    <mergeCell ref="K27:L27"/>
    <mergeCell ref="F25:H25"/>
    <mergeCell ref="F26:H26"/>
    <mergeCell ref="K25:L25"/>
    <mergeCell ref="K26:L26"/>
    <mergeCell ref="I25:J25"/>
    <mergeCell ref="I26:J26"/>
    <mergeCell ref="F28:H28"/>
    <mergeCell ref="F29:H29"/>
    <mergeCell ref="F24:H24"/>
    <mergeCell ref="I24:J24"/>
    <mergeCell ref="I20:J20"/>
    <mergeCell ref="K20:L20"/>
    <mergeCell ref="F22:H22"/>
    <mergeCell ref="I22:J22"/>
    <mergeCell ref="F21:H21"/>
    <mergeCell ref="I21:J21"/>
    <mergeCell ref="K21:L21"/>
    <mergeCell ref="K22:L22"/>
    <mergeCell ref="F18:H18"/>
    <mergeCell ref="I18:J18"/>
    <mergeCell ref="K18:L18"/>
    <mergeCell ref="F23:H23"/>
    <mergeCell ref="I23:J23"/>
    <mergeCell ref="K23:L23"/>
    <mergeCell ref="F19:H19"/>
    <mergeCell ref="I19:J19"/>
    <mergeCell ref="K19:L19"/>
    <mergeCell ref="F20:H20"/>
    <mergeCell ref="F16:H16"/>
    <mergeCell ref="I16:J16"/>
    <mergeCell ref="K16:L16"/>
    <mergeCell ref="F17:H17"/>
    <mergeCell ref="I17:J17"/>
    <mergeCell ref="K17:L17"/>
    <mergeCell ref="F14:H14"/>
    <mergeCell ref="I14:J14"/>
    <mergeCell ref="K14:L14"/>
    <mergeCell ref="F15:H15"/>
    <mergeCell ref="I15:J15"/>
    <mergeCell ref="K15:L15"/>
    <mergeCell ref="F12:H12"/>
    <mergeCell ref="I12:J12"/>
    <mergeCell ref="K12:L12"/>
    <mergeCell ref="F13:H13"/>
    <mergeCell ref="I13:J13"/>
    <mergeCell ref="K13:L13"/>
    <mergeCell ref="F10:H10"/>
    <mergeCell ref="I10:J10"/>
    <mergeCell ref="K10:L10"/>
    <mergeCell ref="F11:H11"/>
    <mergeCell ref="I11:J11"/>
    <mergeCell ref="K11:L11"/>
    <mergeCell ref="F8:H8"/>
    <mergeCell ref="I8:J8"/>
    <mergeCell ref="K8:L8"/>
    <mergeCell ref="F9:H9"/>
    <mergeCell ref="I9:J9"/>
    <mergeCell ref="K9:L9"/>
    <mergeCell ref="F4:H7"/>
    <mergeCell ref="I4:J4"/>
    <mergeCell ref="K4:L7"/>
    <mergeCell ref="M4:M7"/>
    <mergeCell ref="I5:J7"/>
    <mergeCell ref="O5:O7"/>
    <mergeCell ref="P5:Q7"/>
    <mergeCell ref="R5:R7"/>
    <mergeCell ref="B4:B7"/>
    <mergeCell ref="Q15:R15"/>
    <mergeCell ref="Q9:R9"/>
    <mergeCell ref="Q10:R10"/>
    <mergeCell ref="Q11:R11"/>
    <mergeCell ref="Q12:R12"/>
    <mergeCell ref="Q13:R13"/>
    <mergeCell ref="Q14:R14"/>
    <mergeCell ref="N4:N7"/>
    <mergeCell ref="O4:R4"/>
    <mergeCell ref="Q27:R27"/>
    <mergeCell ref="Q23:R23"/>
    <mergeCell ref="Q24:R24"/>
    <mergeCell ref="Q22:R22"/>
    <mergeCell ref="S5:S7"/>
    <mergeCell ref="Q20:R20"/>
    <mergeCell ref="Q21:R21"/>
    <mergeCell ref="Q16:R16"/>
    <mergeCell ref="Q17:R17"/>
    <mergeCell ref="Q18:R18"/>
    <mergeCell ref="Q19:R19"/>
  </mergeCells>
  <printOptions/>
  <pageMargins left="0.5905511811023623" right="0.1968503937007874" top="0.984251968503937" bottom="0.49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B2:W36"/>
  <sheetViews>
    <sheetView zoomScale="120" zoomScaleNormal="120" zoomScalePageLayoutView="0" workbookViewId="0" topLeftCell="C1">
      <selection activeCell="H21" sqref="H21"/>
    </sheetView>
  </sheetViews>
  <sheetFormatPr defaultColWidth="9.140625" defaultRowHeight="12.75"/>
  <cols>
    <col min="1" max="1" width="1.8515625" style="0" customWidth="1"/>
    <col min="2" max="2" width="3.140625" style="0" customWidth="1"/>
    <col min="3" max="3" width="16.7109375" style="0" customWidth="1"/>
    <col min="4" max="4" width="17.57421875" style="0" customWidth="1"/>
    <col min="5" max="5" width="25.140625" style="0" customWidth="1"/>
    <col min="6" max="6" width="8.57421875" style="0" customWidth="1"/>
    <col min="7" max="7" width="6.57421875" style="0" customWidth="1"/>
    <col min="8" max="8" width="21.8515625" style="0" customWidth="1"/>
    <col min="9" max="9" width="6.57421875" style="0" customWidth="1"/>
    <col min="10" max="10" width="4.57421875" style="0" customWidth="1"/>
    <col min="11" max="11" width="4.140625" style="0" customWidth="1"/>
    <col min="12" max="12" width="4.8515625" style="0" customWidth="1"/>
    <col min="13" max="13" width="8.28125" style="0" customWidth="1"/>
    <col min="14" max="14" width="7.57421875" style="0" customWidth="1"/>
    <col min="15" max="15" width="3.7109375" style="0" hidden="1" customWidth="1"/>
    <col min="16" max="16" width="4.140625" style="0" hidden="1" customWidth="1"/>
    <col min="17" max="17" width="0.2890625" style="0" hidden="1" customWidth="1"/>
    <col min="18" max="18" width="4.7109375" style="0" hidden="1" customWidth="1"/>
    <col min="19" max="19" width="9.140625" style="0" hidden="1" customWidth="1"/>
    <col min="21" max="21" width="13.57421875" style="0" customWidth="1"/>
  </cols>
  <sheetData>
    <row r="2" spans="4:13" ht="16.5" thickBot="1">
      <c r="D2" s="11" t="s">
        <v>41</v>
      </c>
      <c r="E2" s="11"/>
      <c r="F2" s="1"/>
      <c r="G2" s="1"/>
      <c r="H2" s="1"/>
      <c r="I2" s="1"/>
      <c r="J2" s="1"/>
      <c r="K2" s="1"/>
      <c r="L2" s="1"/>
      <c r="M2" s="1"/>
    </row>
    <row r="3" spans="2:18" ht="27" customHeight="1" thickBot="1">
      <c r="B3" s="144" t="s">
        <v>0</v>
      </c>
      <c r="C3" s="109"/>
      <c r="D3" s="101" t="s">
        <v>2</v>
      </c>
      <c r="E3" s="101"/>
      <c r="F3" s="162" t="s">
        <v>34</v>
      </c>
      <c r="G3" s="210"/>
      <c r="H3" s="210"/>
      <c r="I3" s="156" t="s">
        <v>31</v>
      </c>
      <c r="J3" s="157"/>
      <c r="K3" s="128" t="s">
        <v>33</v>
      </c>
      <c r="L3" s="215"/>
      <c r="M3" s="150" t="s">
        <v>26</v>
      </c>
      <c r="N3" s="147" t="s">
        <v>25</v>
      </c>
      <c r="O3" s="163" t="s">
        <v>3</v>
      </c>
      <c r="P3" s="164"/>
      <c r="Q3" s="164"/>
      <c r="R3" s="165"/>
    </row>
    <row r="4" spans="2:19" ht="15" customHeight="1">
      <c r="B4" s="145"/>
      <c r="C4" s="108" t="s">
        <v>1</v>
      </c>
      <c r="D4" s="102" t="s">
        <v>29</v>
      </c>
      <c r="E4" s="108" t="s">
        <v>30</v>
      </c>
      <c r="F4" s="211"/>
      <c r="G4" s="211"/>
      <c r="H4" s="211"/>
      <c r="I4" s="158" t="s">
        <v>32</v>
      </c>
      <c r="J4" s="159"/>
      <c r="K4" s="216"/>
      <c r="L4" s="216"/>
      <c r="M4" s="151"/>
      <c r="N4" s="148"/>
      <c r="O4" s="166" t="s">
        <v>4</v>
      </c>
      <c r="P4" s="168" t="s">
        <v>5</v>
      </c>
      <c r="Q4" s="169"/>
      <c r="R4" s="131" t="s">
        <v>6</v>
      </c>
      <c r="S4" s="131" t="s">
        <v>197</v>
      </c>
    </row>
    <row r="5" spans="2:19" ht="14.25" customHeight="1">
      <c r="B5" s="145"/>
      <c r="C5" s="99"/>
      <c r="D5" s="99"/>
      <c r="E5" s="99"/>
      <c r="F5" s="211"/>
      <c r="G5" s="211"/>
      <c r="H5" s="211"/>
      <c r="I5" s="160"/>
      <c r="J5" s="160"/>
      <c r="K5" s="216"/>
      <c r="L5" s="216"/>
      <c r="M5" s="151"/>
      <c r="N5" s="148"/>
      <c r="O5" s="167"/>
      <c r="P5" s="170"/>
      <c r="Q5" s="171"/>
      <c r="R5" s="132"/>
      <c r="S5" s="132"/>
    </row>
    <row r="6" spans="2:20" ht="13.5" thickBot="1">
      <c r="B6" s="146"/>
      <c r="C6" s="98"/>
      <c r="D6" s="98"/>
      <c r="E6" s="98"/>
      <c r="F6" s="212"/>
      <c r="G6" s="212"/>
      <c r="H6" s="212"/>
      <c r="I6" s="161"/>
      <c r="J6" s="161"/>
      <c r="K6" s="217"/>
      <c r="L6" s="217"/>
      <c r="M6" s="152"/>
      <c r="N6" s="149"/>
      <c r="O6" s="167"/>
      <c r="P6" s="170"/>
      <c r="Q6" s="171"/>
      <c r="R6" s="132"/>
      <c r="S6" s="132"/>
      <c r="T6" s="42"/>
    </row>
    <row r="7" spans="2:19" ht="12" customHeight="1">
      <c r="B7" s="26" t="s">
        <v>7</v>
      </c>
      <c r="C7" s="2" t="s">
        <v>185</v>
      </c>
      <c r="D7" s="2" t="s">
        <v>142</v>
      </c>
      <c r="E7" s="83" t="s">
        <v>186</v>
      </c>
      <c r="F7" s="218" t="s">
        <v>184</v>
      </c>
      <c r="G7" s="219"/>
      <c r="H7" s="220"/>
      <c r="I7" s="184" t="s">
        <v>101</v>
      </c>
      <c r="J7" s="185"/>
      <c r="K7" s="191">
        <v>530000</v>
      </c>
      <c r="L7" s="192"/>
      <c r="M7" s="18">
        <v>110000</v>
      </c>
      <c r="N7" s="49">
        <v>50000</v>
      </c>
      <c r="O7" s="39">
        <v>4</v>
      </c>
      <c r="P7" s="7">
        <v>0</v>
      </c>
      <c r="Q7" s="236">
        <v>0</v>
      </c>
      <c r="R7" s="237"/>
      <c r="S7" s="7">
        <v>90.5</v>
      </c>
    </row>
    <row r="8" spans="2:19" ht="23.25" customHeight="1">
      <c r="B8" s="27" t="s">
        <v>8</v>
      </c>
      <c r="C8" s="2" t="s">
        <v>187</v>
      </c>
      <c r="D8" s="115" t="s">
        <v>66</v>
      </c>
      <c r="E8" s="114" t="s">
        <v>188</v>
      </c>
      <c r="F8" s="233" t="s">
        <v>183</v>
      </c>
      <c r="G8" s="234"/>
      <c r="H8" s="235"/>
      <c r="I8" s="174" t="s">
        <v>101</v>
      </c>
      <c r="J8" s="175"/>
      <c r="K8" s="224">
        <v>550000</v>
      </c>
      <c r="L8" s="225"/>
      <c r="M8" s="112">
        <v>150000</v>
      </c>
      <c r="N8" s="116">
        <v>0</v>
      </c>
      <c r="O8" s="40">
        <v>4</v>
      </c>
      <c r="P8" s="8">
        <v>0</v>
      </c>
      <c r="Q8" s="229">
        <v>0</v>
      </c>
      <c r="R8" s="230"/>
      <c r="S8" s="8">
        <v>40</v>
      </c>
    </row>
    <row r="9" spans="2:23" ht="12" customHeight="1" thickBot="1">
      <c r="B9" s="30"/>
      <c r="C9" s="37"/>
      <c r="D9" s="37"/>
      <c r="E9" s="87"/>
      <c r="F9" s="226"/>
      <c r="G9" s="227"/>
      <c r="H9" s="228"/>
      <c r="I9" s="198"/>
      <c r="J9" s="199"/>
      <c r="K9" s="205"/>
      <c r="L9" s="206"/>
      <c r="M9" s="53"/>
      <c r="N9" s="68"/>
      <c r="W9" s="88"/>
    </row>
    <row r="10" spans="2:14" ht="13.5" thickBot="1">
      <c r="B10" s="31"/>
      <c r="C10" s="31"/>
      <c r="D10" s="32"/>
      <c r="E10" s="32"/>
      <c r="F10" s="33"/>
      <c r="G10" s="34"/>
      <c r="H10" s="34"/>
      <c r="I10" s="34"/>
      <c r="J10" s="34"/>
      <c r="K10" s="34"/>
      <c r="L10" s="35"/>
      <c r="M10" s="36" t="s">
        <v>24</v>
      </c>
      <c r="N10" s="73">
        <f>SUM(N7:N9)</f>
        <v>50000</v>
      </c>
    </row>
    <row r="11" spans="3:5" ht="12.75">
      <c r="C11" s="231"/>
      <c r="D11" s="80"/>
      <c r="E11" s="81"/>
    </row>
    <row r="12" spans="3:21" ht="12.75">
      <c r="C12" s="232"/>
      <c r="D12" s="80"/>
      <c r="E12" s="81"/>
      <c r="U12" s="89"/>
    </row>
    <row r="13" spans="3:21" ht="13.5" thickBot="1">
      <c r="C13" s="95"/>
      <c r="D13" s="76"/>
      <c r="E13" s="74"/>
      <c r="U13" s="13">
        <f>SUM(M7:M8)</f>
        <v>260000</v>
      </c>
    </row>
    <row r="14" spans="4:5" ht="13.5" thickBot="1">
      <c r="D14" s="58" t="s">
        <v>35</v>
      </c>
      <c r="E14" s="120">
        <f>JKA!N29+CKA!N30+KAvZ!N10</f>
        <v>598000</v>
      </c>
    </row>
    <row r="15" spans="4:8" ht="13.5" thickBot="1">
      <c r="D15" s="117" t="s">
        <v>190</v>
      </c>
      <c r="E15" s="118">
        <v>805000</v>
      </c>
      <c r="H15" t="s">
        <v>38</v>
      </c>
    </row>
    <row r="16" spans="4:8" ht="13.5" thickBot="1">
      <c r="D16" s="54" t="s">
        <v>27</v>
      </c>
      <c r="E16" s="121">
        <f>E15-E14</f>
        <v>207000</v>
      </c>
      <c r="H16" s="13"/>
    </row>
    <row r="17" spans="3:5" ht="12.75">
      <c r="C17" s="238"/>
      <c r="D17" s="77"/>
      <c r="E17" s="75"/>
    </row>
    <row r="18" spans="3:5" ht="12.75">
      <c r="C18" s="232"/>
      <c r="D18" s="77"/>
      <c r="E18" s="75"/>
    </row>
    <row r="22" spans="3:5" ht="12.75">
      <c r="C22" s="15"/>
      <c r="D22" s="16"/>
      <c r="E22" s="14"/>
    </row>
    <row r="26" spans="3:5" ht="12.75">
      <c r="C26" s="55"/>
      <c r="D26" s="56"/>
      <c r="E26" s="57"/>
    </row>
    <row r="31" spans="3:5" ht="12.75">
      <c r="C31" s="231"/>
      <c r="D31" s="80"/>
      <c r="E31" s="81"/>
    </row>
    <row r="32" spans="3:21" ht="12.75">
      <c r="C32" s="232"/>
      <c r="D32" s="80"/>
      <c r="E32" s="81"/>
      <c r="U32" s="13">
        <f>E31+E32</f>
        <v>0</v>
      </c>
    </row>
    <row r="35" spans="5:7" ht="12.75">
      <c r="E35" s="231"/>
      <c r="F35" s="80"/>
      <c r="G35" s="81"/>
    </row>
    <row r="36" spans="5:7" ht="12.75">
      <c r="E36" s="232"/>
      <c r="F36" s="80"/>
      <c r="G36" s="81"/>
    </row>
  </sheetData>
  <sheetProtection/>
  <mergeCells count="27">
    <mergeCell ref="Q7:R7"/>
    <mergeCell ref="F7:H7"/>
    <mergeCell ref="E35:E36"/>
    <mergeCell ref="C17:C18"/>
    <mergeCell ref="F9:H9"/>
    <mergeCell ref="I9:J9"/>
    <mergeCell ref="K9:L9"/>
    <mergeCell ref="C31:C32"/>
    <mergeCell ref="Q8:R8"/>
    <mergeCell ref="C11:C12"/>
    <mergeCell ref="F8:H8"/>
    <mergeCell ref="I8:J8"/>
    <mergeCell ref="K8:L8"/>
    <mergeCell ref="I7:J7"/>
    <mergeCell ref="K7:L7"/>
    <mergeCell ref="F3:H6"/>
    <mergeCell ref="O3:R3"/>
    <mergeCell ref="O4:O6"/>
    <mergeCell ref="P4:Q6"/>
    <mergeCell ref="R4:R6"/>
    <mergeCell ref="I3:J3"/>
    <mergeCell ref="K3:L6"/>
    <mergeCell ref="I4:J6"/>
    <mergeCell ref="S4:S6"/>
    <mergeCell ref="B3:B6"/>
    <mergeCell ref="N3:N6"/>
    <mergeCell ref="M3:M6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městské části Praha 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ludek.sefzig</cp:lastModifiedBy>
  <cp:lastPrinted>2012-06-06T12:12:35Z</cp:lastPrinted>
  <dcterms:created xsi:type="dcterms:W3CDTF">2005-02-09T10:28:17Z</dcterms:created>
  <dcterms:modified xsi:type="dcterms:W3CDTF">2012-06-22T09:31:15Z</dcterms:modified>
  <cp:category/>
  <cp:version/>
  <cp:contentType/>
  <cp:contentStatus/>
</cp:coreProperties>
</file>