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9390" activeTab="3"/>
  </bookViews>
  <sheets>
    <sheet name="Spokojené stáří" sheetId="1" r:id="rId1"/>
    <sheet name="Život bez bariér" sheetId="6" r:id="rId2"/>
    <sheet name="Aktivní dětství" sheetId="7" r:id="rId3"/>
    <sheet name="Život bez předsudků" sheetId="8" r:id="rId4"/>
  </sheets>
  <calcPr calcId="152511"/>
</workbook>
</file>

<file path=xl/calcChain.xml><?xml version="1.0" encoding="utf-8"?>
<calcChain xmlns="http://schemas.openxmlformats.org/spreadsheetml/2006/main">
  <c r="I27" i="6" l="1"/>
  <c r="I16" i="8" l="1"/>
  <c r="K9" i="7" l="1"/>
  <c r="I13" i="1" l="1"/>
  <c r="A2" i="7"/>
</calcChain>
</file>

<file path=xl/sharedStrings.xml><?xml version="1.0" encoding="utf-8"?>
<sst xmlns="http://schemas.openxmlformats.org/spreadsheetml/2006/main" count="306" uniqueCount="215">
  <si>
    <t>Žadatel</t>
  </si>
  <si>
    <t>Adresa žadatele</t>
  </si>
  <si>
    <t xml:space="preserve"> Název projektu</t>
  </si>
  <si>
    <t>Zaměření projektu</t>
  </si>
  <si>
    <t>Soulad s Obecnými pravidly</t>
  </si>
  <si>
    <t>Celkový rozpočet</t>
  </si>
  <si>
    <t>Požadavek od MČ</t>
  </si>
  <si>
    <t>Poznámka</t>
  </si>
  <si>
    <t>pořadí</t>
  </si>
  <si>
    <t>Účelově určeno na</t>
  </si>
  <si>
    <t>1.</t>
  </si>
  <si>
    <t>2.</t>
  </si>
  <si>
    <t>5.</t>
  </si>
  <si>
    <t xml:space="preserve">3. </t>
  </si>
  <si>
    <t xml:space="preserve">4. </t>
  </si>
  <si>
    <t xml:space="preserve">Navrženo bez krácení </t>
  </si>
  <si>
    <t>6.</t>
  </si>
  <si>
    <t>7.</t>
  </si>
  <si>
    <t>A DOMA, z.s.</t>
  </si>
  <si>
    <t>Na Strži 1683/40, Praha 4</t>
  </si>
  <si>
    <t>Osobní asistence Čtyřlístek</t>
  </si>
  <si>
    <t>osobní asistence u seniorů, doplnění k stávající pečovatelské službě, podpora pečujících osob</t>
  </si>
  <si>
    <t>ano</t>
  </si>
  <si>
    <t>Domov důchodců Bystřany</t>
  </si>
  <si>
    <t>Pražská 236, Bystřany</t>
  </si>
  <si>
    <t>Smyslová zahrada - stínící prvky</t>
  </si>
  <si>
    <t>pro širokou veřejnost, především pro klienty DD</t>
  </si>
  <si>
    <t>Cesty domů, z.ú.</t>
  </si>
  <si>
    <t>Bubenská 421/3, Praha 7</t>
  </si>
  <si>
    <t>Odlehčovací služby Cesty domů</t>
  </si>
  <si>
    <t>podpora dlouhodobě nemocných, umírajících a jejich blízkých</t>
  </si>
  <si>
    <t>Diakonie ČCE - Středisko křesťanské pomoci v Praze</t>
  </si>
  <si>
    <t>Bruselská 298/4, Praha 2</t>
  </si>
  <si>
    <t>Důstojně prožívané stáří</t>
  </si>
  <si>
    <t>terénní pečovatelská služba</t>
  </si>
  <si>
    <t>Anděl strážný, z.ú.</t>
  </si>
  <si>
    <t>Fügnerovo nám.1808/3, Praha 2</t>
  </si>
  <si>
    <t>Žít doma bezpečně s Andělem</t>
  </si>
  <si>
    <t>tísňová péče - služby asistovaného života v domácím prostředí</t>
  </si>
  <si>
    <t>TopHelpPlus s.r.o.</t>
  </si>
  <si>
    <t>Budějovická 1550/15a, Praha 4</t>
  </si>
  <si>
    <t>Osobní asistence TopHelpPlus</t>
  </si>
  <si>
    <t>osobní asistence, vícehodinové služby pro osoby s těžším zdravotním postižením nebo výrazným snížením soběstačnosti</t>
  </si>
  <si>
    <t>Černokostelecká 2020/20, Praha 10</t>
  </si>
  <si>
    <t>Osobní asistence pro seniory z MČ Praha 5</t>
  </si>
  <si>
    <t>podpora soběstačnosti seniorů v domácím prostředí - terénní služby, asistence</t>
  </si>
  <si>
    <t>SPOKOJENÉ STÁŘÍ</t>
  </si>
  <si>
    <t>Diakonie CČE - středisko křesťanské pomoci</t>
  </si>
  <si>
    <t>Silní rodiče, silné děti</t>
  </si>
  <si>
    <t>sociálně aktivizační služba pro rodiny s dětmi - podpora rodin v nepříznivé životní situaci</t>
  </si>
  <si>
    <t>Člověk v tísni, o.p.s.</t>
  </si>
  <si>
    <t>Šafaříkova 24, Praha 2</t>
  </si>
  <si>
    <t>Život kolem nás</t>
  </si>
  <si>
    <t>integrační, motivační a sociálně aktivizační aktivity dětí a mláděže žijících na území MČ Praha 5</t>
  </si>
  <si>
    <t>Kublov 275</t>
  </si>
  <si>
    <t>Dobrodružná stezka - oddíl skautského typu na Praze 5</t>
  </si>
  <si>
    <t>nehodnoceno, není poskytovatelem sociální služby</t>
  </si>
  <si>
    <t>ŽIVOT BEZ PŘEDSUDKŮ</t>
  </si>
  <si>
    <t>Můžeme pomoci</t>
  </si>
  <si>
    <t>terénní program, odborné sociální poradenství, činnost zaměřená na integrační, motivační a sociálně aktivizační činnosti osob žijících na Praze 5</t>
  </si>
  <si>
    <t>nájem 40.000,-</t>
  </si>
  <si>
    <t>Bílý kruh bezpečí,z.s.</t>
  </si>
  <si>
    <t>U Trojice 1042/2, Praha 5</t>
  </si>
  <si>
    <t>pomoc obětem trestných činů v Praze</t>
  </si>
  <si>
    <t>odborné poradenství - specializovaná poradna pro zajištění komplexní pomoci obětem kriminality na Praze 5</t>
  </si>
  <si>
    <t>nájem 35.000,-, energie 5.000,-</t>
  </si>
  <si>
    <t>Středisko křesťanské pomoci Horní Počernice</t>
  </si>
  <si>
    <t>Křovinovo nám. 11/16, Praha 9 - Horní Počernice</t>
  </si>
  <si>
    <t>Azylový dům Střediska křesťanské pomoci Horní Počernice</t>
  </si>
  <si>
    <t xml:space="preserve">Azylový dům, pomoc rodinám s dětmi, osamělým rodičům, </t>
  </si>
  <si>
    <t>nájem 30.000,-, čistící a hygienické prostředky 10.000,-</t>
  </si>
  <si>
    <t>Amélie, z.s.</t>
  </si>
  <si>
    <t>Šaldova 337/15, Praha 8</t>
  </si>
  <si>
    <t>Centrum Amélie Praha</t>
  </si>
  <si>
    <t>odborné sociální poradenství, aktivizační služby individuální i skupinové, pomoc onkologicky nemocným a jejich blízkým</t>
  </si>
  <si>
    <t>Diakonie CČE - Středisko křesťanské pomoci v Praze</t>
  </si>
  <si>
    <t xml:space="preserve">Diakonie ČCE - Středisko křesťanské pomoci v Praze </t>
  </si>
  <si>
    <t>Azylový dům pro matky s dětmi, podpora matek pro vedení samostatného a soběstačného života</t>
  </si>
  <si>
    <t>Handicap centrum Srdce, o.p.s.</t>
  </si>
  <si>
    <t>Ostende 88, Poděbrady</t>
  </si>
  <si>
    <t>Týdenní stacionář HCS</t>
  </si>
  <si>
    <t>týdenní stacionář pro osoby s převážně mentálním postižením</t>
  </si>
  <si>
    <t>Linka bezpečí, z.s.</t>
  </si>
  <si>
    <t>Ústavní 95, Praha 8</t>
  </si>
  <si>
    <t>Linka bezpečí pro děti a mládež</t>
  </si>
  <si>
    <t xml:space="preserve">sociální služba krizové pomoci - pomoc dětem a studentům při řešení problémů </t>
  </si>
  <si>
    <t>3.</t>
  </si>
  <si>
    <t>4.</t>
  </si>
  <si>
    <t>10 000,-nájemné,3 000,- spoje, 2 000,-kancelářské potřeby</t>
  </si>
  <si>
    <t>30 000,-markýza</t>
  </si>
  <si>
    <t>52 200,-monitorovací zařízení, 5 000,-provoz auta, PHM, jízdné, parkovné, 5 000,-technická pomoc, nastavení zařízení, IT služby, 2 500,-nájem, 2 000,-kanc.potřeby, inform.letáky, 1 300,-ostatní nákl.projektu</t>
  </si>
  <si>
    <t>Hewer, z.s.</t>
  </si>
  <si>
    <t xml:space="preserve">2.000,-výtvarné a edukativní pomůcky, literatura , 5.000,-nájem , 10.000,-práv.a ek.a ost.služby , 5.000,-spoje , 15.000,-DHIM , 3.000,- provozní nákl. </t>
  </si>
  <si>
    <t>35.000,-pronájem kanceláří a energie , 5.000,-spotřební materiál (výukový m.+didaktické a sport.pom.)</t>
  </si>
  <si>
    <t>ŽIVOT BEZ BARIÉR</t>
  </si>
  <si>
    <t>Diakonie ČCE - středisko Praha</t>
  </si>
  <si>
    <t>Vlachova 1502/20, Praha 13</t>
  </si>
  <si>
    <t>Diakonie CČE - středisko Praha</t>
  </si>
  <si>
    <t>podpora dětí a dospělých s mentálním, pohybovým nebo kombinovaným postižením</t>
  </si>
  <si>
    <t>ERGOAktiv, o.p.s.</t>
  </si>
  <si>
    <t>Milešovská 1312/6, Praha 3</t>
  </si>
  <si>
    <t>Denní stacionář pro osoby se získaným poškozením mozku</t>
  </si>
  <si>
    <t>intenzivní komplexní neurorehabilitace formou individuální podpory, zvýšení samostatnosti a dovedností pro aktivní život</t>
  </si>
  <si>
    <t>Sedmibarevno,z.ú.</t>
  </si>
  <si>
    <t>Karlínské nám. 59/12, Praha 8</t>
  </si>
  <si>
    <t>bydlení pro ženy s mentálním postižením</t>
  </si>
  <si>
    <t>celoroční služba pro osm dospělých žen s intelektovým postižením v prostředí  blízkém běžnému bydlení</t>
  </si>
  <si>
    <t>EDA cz, z.ú.</t>
  </si>
  <si>
    <t>Trojická 2/387, Praha 2</t>
  </si>
  <si>
    <t>Ranná péče pro rodiny dětí se zrakovým a kombinovaným postižením žijící na území Městské části Praha 5</t>
  </si>
  <si>
    <t>podpora vývoje dítěte ve všech obalstech  a minimalizace dopadu postižení jak na život dítěte, tak na funkci celé rodiny</t>
  </si>
  <si>
    <t>Dílna Eliáš, z.s.</t>
  </si>
  <si>
    <t>Eliášova 393/20, Praha 6</t>
  </si>
  <si>
    <t>Poskytování služby Keramická dílna Eliáš uživatelům Prahy 5</t>
  </si>
  <si>
    <t>sociální služba pro dospělé s tělesným, mentálním nebo kombinovaným postižením</t>
  </si>
  <si>
    <t>Fosa, o.p.s.</t>
  </si>
  <si>
    <t>Filipova 2013/3, Praha 4</t>
  </si>
  <si>
    <t>osobní asistence pro občany Městské části Praha 5</t>
  </si>
  <si>
    <t>osobní pomoc lidem s mentálním postižením</t>
  </si>
  <si>
    <t>Židovská obec v Praze</t>
  </si>
  <si>
    <t>Maiselova 250/18, Praha 1</t>
  </si>
  <si>
    <t xml:space="preserve">Osobní asistence </t>
  </si>
  <si>
    <t>osobní asistence především pro přeživší holocaustu</t>
  </si>
  <si>
    <t>Tichý svět, o.p.s.</t>
  </si>
  <si>
    <t>Staňkovská 378, Praha 9</t>
  </si>
  <si>
    <t>Tlumočnická služba Tichá linka</t>
  </si>
  <si>
    <t>prevence sociálního vyloučení osob se sluchovým postižením a neslyšících</t>
  </si>
  <si>
    <t>8.</t>
  </si>
  <si>
    <t>Anděl Strážný, z.ú.</t>
  </si>
  <si>
    <t>Fügnerovo nám. 1808/3, Praha 2</t>
  </si>
  <si>
    <t>Život bez bariér s Andělem Strážným</t>
  </si>
  <si>
    <t>propojení komplexních terénních služeb v domácím prostředí</t>
  </si>
  <si>
    <t>9.</t>
  </si>
  <si>
    <t>Okamžik, z.ú.</t>
  </si>
  <si>
    <t>Centrum aktivního života zrakově postižených</t>
  </si>
  <si>
    <t>SAS pro osoby s těžkýžm zrakovým postižením formou volnočasových, vzdělávacích a sociálně terapeutických aktivit</t>
  </si>
  <si>
    <t>10.</t>
  </si>
  <si>
    <t>Modrý klíč, o.p.s.</t>
  </si>
  <si>
    <t>Smolkova 567/2, Praha 4</t>
  </si>
  <si>
    <t>Modrý klíč, o.p.s. - denní stacionář, týdenní stacionář, odlehčovací služba</t>
  </si>
  <si>
    <t>služby pro osoby s mentálním postižením a kombinovanými vadami</t>
  </si>
  <si>
    <t>11.</t>
  </si>
  <si>
    <t>Tyfloservis, o.p.s.</t>
  </si>
  <si>
    <t>Krakovská 1695/21, Praha 1</t>
  </si>
  <si>
    <t>Poslepu životem - sociální rehabilitace osob s těžkým zrakovým postižením</t>
  </si>
  <si>
    <t>sociální rehabilitace pro osoby těžce zrakově postižené, prevence sociálního vyloučení, terénní a ambulantní služba</t>
  </si>
  <si>
    <t>12.</t>
  </si>
  <si>
    <t>Národní ústav pro autismus, z.ú.</t>
  </si>
  <si>
    <t>Brunnerova 1011/3, Praha 17</t>
  </si>
  <si>
    <t>Poskytování sociálních a zdravotních služeb lidem s poruchami autistického spektra žijícím na území MČ Praha 5 a podpora jejich rodin</t>
  </si>
  <si>
    <t>Odborná pomoc postiženým a podpora jejich rodin, komplexní sociální služby pro děti i dospělé</t>
  </si>
  <si>
    <t>13.</t>
  </si>
  <si>
    <t>Helppes - centrum výcviku psů pro postižené, o.p.s.</t>
  </si>
  <si>
    <t xml:space="preserve">Hvozdnice 147, </t>
  </si>
  <si>
    <t>Podaná pac</t>
  </si>
  <si>
    <t>výcvik a předávání asistenčních a vodících psů</t>
  </si>
  <si>
    <t>14.</t>
  </si>
  <si>
    <t>Sokolská 584, Čerčany</t>
  </si>
  <si>
    <t>Hospic Dobrého pastýře v Čerčanech</t>
  </si>
  <si>
    <t>odlehčovací služba</t>
  </si>
  <si>
    <t>15.</t>
  </si>
  <si>
    <t>Česká unie neslyšících, z.ú.</t>
  </si>
  <si>
    <t>Dlouhá 729/37, Praha 1</t>
  </si>
  <si>
    <t>Tlumočnická služba ČUN</t>
  </si>
  <si>
    <t>tlumočnická služba pro sluchově postižené</t>
  </si>
  <si>
    <t>16.</t>
  </si>
  <si>
    <t>Dílna Gawain, z.s.</t>
  </si>
  <si>
    <t>Tusarova 1216/49, Praha 7</t>
  </si>
  <si>
    <t>Podpora provozu sociálne terapeutické dílny pro lidi s mentálním, tělesným a kombinovaným postižením</t>
  </si>
  <si>
    <t>sociálně terapeutická dílna - rozvoj pracovních schopností</t>
  </si>
  <si>
    <t>17.</t>
  </si>
  <si>
    <t>Centrum sociálních služeb Hvozdy</t>
  </si>
  <si>
    <t>nehodnoceno, došlo po termínu</t>
  </si>
  <si>
    <t>18.</t>
  </si>
  <si>
    <t>Zpřístupnění trhu práce pro osoby se sluchovým postižením</t>
  </si>
  <si>
    <t>sociální rehabilitace - podpora při hledání práce</t>
  </si>
  <si>
    <t>19.</t>
  </si>
  <si>
    <t>Elišky Peškové 17, Praha 5</t>
  </si>
  <si>
    <t>20.</t>
  </si>
  <si>
    <t>10.000,-nájem, 20.000,-úhrada služeb, 10.000,-energie, 20.000,-spec.didakt.komp.pom.</t>
  </si>
  <si>
    <t>10.000,-nájem, 10.000,-materiál na výrobu keramiky</t>
  </si>
  <si>
    <t>21.</t>
  </si>
  <si>
    <t>Sdružení pro rehabilitaci osob po cévních mozkových příhodách</t>
  </si>
  <si>
    <t>poř. č.</t>
  </si>
  <si>
    <t>TŘI, o.p.s.</t>
  </si>
  <si>
    <t>AKTIVNÍ DĚTSTVÍ</t>
  </si>
  <si>
    <t>Řeky života, z.s.</t>
  </si>
  <si>
    <t>50.000,-nájem, 20.000,-spoje</t>
  </si>
  <si>
    <t>50.000,-nájemné, 20.000,-energie+teplo</t>
  </si>
  <si>
    <t>20.000,-nájemné</t>
  </si>
  <si>
    <t>40.000,-materiálpové náklady</t>
  </si>
  <si>
    <t>20.000,-služby(pořadatelské a ostatní, doprava, technické zajištění akcí, služby bezpečn. agentury, 20.000,-materiálpové náklady</t>
  </si>
  <si>
    <t xml:space="preserve">20.000,-nájemné, 15.000,-opravy a udržování programu pro vedení statistiky </t>
  </si>
  <si>
    <t>údržba bazénu 4.500, pomůcky na rehabilitaci a aktivizaci 15.000,-</t>
  </si>
  <si>
    <t xml:space="preserve"> 5.000,-spotřební materiál (výukový m.+didaktické a sport.pom.)</t>
  </si>
  <si>
    <t>materiální náklady</t>
  </si>
  <si>
    <t>nevyužívá žádný klient z Prahy 5</t>
  </si>
  <si>
    <t>10 000,-provozní materiál</t>
  </si>
  <si>
    <t xml:space="preserve">12 000,-nájemné, 5 000,-materiálové náklady,5 000,- energie,3 000,- spoje,  9 000,-DHIM vybavení zázemí, 5 000,-ostatní provozní náklady                        </t>
  </si>
  <si>
    <t>30.000,-nájemné,  6.000,-telefony, 4.000,-kancelářské potřeby</t>
  </si>
  <si>
    <t>1 000,-kancelářské potřeby,2 000,-tisk, 6 000,-banner,5 000,-letáky, 12 000,-energie,2 000,- spoje</t>
  </si>
  <si>
    <t>rehabilitační pomůcky, testy, hra pro orientaci v prostoru</t>
  </si>
  <si>
    <t xml:space="preserve">10.000,-kancelářské potřeby,17.000,- tablet Apple iPad, 8.000,-telefonní poplatky, internet, </t>
  </si>
  <si>
    <t>10.000,-nájemné a energie,</t>
  </si>
  <si>
    <t>7.500,-materiálové náklady,5.000,- energie, 8.000,-nájemné,2.000,- jiné služby</t>
  </si>
  <si>
    <t>spotřební materiál 15.000,-</t>
  </si>
  <si>
    <t xml:space="preserve"> 29.000,-monitorovací zařízení/5ks, 1.000,-provoz auta,</t>
  </si>
  <si>
    <t xml:space="preserve">2.000,-materiál arteterapeut.dílny, 18.000,-nájemné, náklady na spoje, </t>
  </si>
  <si>
    <t xml:space="preserve"> 3.000,-kancelářské potřeby, 1.000,-spotř. zboží, 3.000,-oprava a údržba kompenz. pomůcek, 10.000,-spoje, 5.000,-nájemné, 1.000,-jiné služby</t>
  </si>
  <si>
    <t>40.000,-hygienické potřeby a dezinfekce</t>
  </si>
  <si>
    <t>15.000,-DHIM</t>
  </si>
  <si>
    <t>materiál a kancel.potř. 1.500,-, energie, nájem, odpady 3.000,-, telefon, internet, pošta 2.000,-,  grafika, správa sítě a webu a další služby 4000,- tisk letáků, propagace, inzerce 4.500,-</t>
  </si>
  <si>
    <t>PR amarket. náklady 15.000,-</t>
  </si>
  <si>
    <t>vstupné na kult.a spol.aktivity 3.000,-, výtvarné a edukativní pom. 4.000,-, vybavení dět.koutku a pokojů 10.000,-, náj.a en. 10.000,-,  spoje 3.000,-, ost.prov.nákl.5.000</t>
  </si>
  <si>
    <t>Přiděleno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</si>
</sst>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#,##0\ &quot;Kč&quot;;[Red]\-#,##0\ &quot;Kč&quot;"/>
    <numFmt numFmtId="164" formatCode="#,##0\ &quot;Kč&quot;"/>
  </numFmts>
  <fonts count="1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b/>
      <sz val="20"/>
      <color theme="1"/>
      <name val="Calibri"/>
      <family val="2"/>
      <charset val="238"/>
      <scheme val="minor"/>
    </font>
    <font>
      <sz val="20"/>
      <color theme="1"/>
      <name val="Calibri"/>
      <family val="2"/>
      <charset val="238"/>
      <scheme val="minor"/>
    </font>
    <font>
      <b/>
      <sz val="1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sz val="10"/>
      <color rgb="FF00B050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0"/>
      <color rgb="FF00B050"/>
      <name val="Times New Roman"/>
      <family val="1"/>
      <charset val="238"/>
    </font>
    <font>
      <b/>
      <sz val="10"/>
      <color rgb="FFFF0000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1" fontId="5" fillId="3" borderId="1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wrapText="1"/>
    </xf>
    <xf numFmtId="0" fontId="6" fillId="0" borderId="1" xfId="0" applyFont="1" applyBorder="1" applyAlignment="1">
      <alignment horizontal="center" vertical="center" wrapText="1"/>
    </xf>
    <xf numFmtId="6" fontId="6" fillId="3" borderId="1" xfId="0" applyNumberFormat="1" applyFont="1" applyFill="1" applyBorder="1" applyAlignment="1">
      <alignment wrapText="1"/>
    </xf>
    <xf numFmtId="164" fontId="6" fillId="3" borderId="1" xfId="0" applyNumberFormat="1" applyFont="1" applyFill="1" applyBorder="1" applyAlignment="1">
      <alignment wrapText="1"/>
    </xf>
    <xf numFmtId="164" fontId="6" fillId="2" borderId="1" xfId="0" applyNumberFormat="1" applyFont="1" applyFill="1" applyBorder="1" applyAlignment="1">
      <alignment wrapText="1"/>
    </xf>
    <xf numFmtId="0" fontId="6" fillId="2" borderId="1" xfId="0" applyFont="1" applyFill="1" applyBorder="1"/>
    <xf numFmtId="0" fontId="7" fillId="3" borderId="1" xfId="0" applyFont="1" applyFill="1" applyBorder="1" applyAlignment="1">
      <alignment wrapText="1"/>
    </xf>
    <xf numFmtId="0" fontId="8" fillId="3" borderId="1" xfId="0" applyFont="1" applyFill="1" applyBorder="1" applyAlignment="1">
      <alignment wrapText="1"/>
    </xf>
    <xf numFmtId="6" fontId="6" fillId="3" borderId="1" xfId="0" applyNumberFormat="1" applyFont="1" applyFill="1" applyBorder="1"/>
    <xf numFmtId="164" fontId="6" fillId="2" borderId="1" xfId="0" applyNumberFormat="1" applyFont="1" applyFill="1" applyBorder="1"/>
    <xf numFmtId="0" fontId="5" fillId="0" borderId="1" xfId="0" applyFont="1" applyBorder="1" applyAlignment="1">
      <alignment horizontal="center"/>
    </xf>
    <xf numFmtId="0" fontId="6" fillId="0" borderId="1" xfId="0" applyFont="1" applyFill="1" applyBorder="1" applyAlignment="1">
      <alignment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wrapText="1"/>
    </xf>
    <xf numFmtId="0" fontId="6" fillId="0" borderId="1" xfId="0" applyFont="1" applyBorder="1"/>
    <xf numFmtId="0" fontId="6" fillId="0" borderId="0" xfId="0" applyFont="1" applyAlignment="1">
      <alignment horizontal="center"/>
    </xf>
    <xf numFmtId="0" fontId="6" fillId="0" borderId="0" xfId="0" applyFont="1"/>
    <xf numFmtId="164" fontId="5" fillId="5" borderId="1" xfId="0" applyNumberFormat="1" applyFont="1" applyFill="1" applyBorder="1"/>
    <xf numFmtId="0" fontId="6" fillId="0" borderId="0" xfId="0" applyFont="1" applyAlignment="1">
      <alignment wrapText="1"/>
    </xf>
    <xf numFmtId="0" fontId="10" fillId="0" borderId="0" xfId="0" applyFont="1" applyAlignment="1">
      <alignment horizontal="center"/>
    </xf>
    <xf numFmtId="0" fontId="10" fillId="0" borderId="0" xfId="0" applyFont="1"/>
    <xf numFmtId="0" fontId="4" fillId="2" borderId="1" xfId="0" applyFont="1" applyFill="1" applyBorder="1" applyAlignment="1">
      <alignment horizontal="center" vertical="center" wrapText="1"/>
    </xf>
    <xf numFmtId="164" fontId="5" fillId="0" borderId="0" xfId="0" applyNumberFormat="1" applyFont="1" applyFill="1" applyBorder="1"/>
    <xf numFmtId="0" fontId="1" fillId="0" borderId="10" xfId="0" applyFont="1" applyBorder="1" applyAlignment="1">
      <alignment wrapText="1"/>
    </xf>
    <xf numFmtId="0" fontId="11" fillId="3" borderId="1" xfId="0" applyFont="1" applyFill="1" applyBorder="1" applyAlignment="1">
      <alignment wrapText="1"/>
    </xf>
    <xf numFmtId="0" fontId="9" fillId="0" borderId="1" xfId="0" applyFont="1" applyBorder="1" applyAlignment="1">
      <alignment wrapText="1"/>
    </xf>
    <xf numFmtId="0" fontId="8" fillId="0" borderId="1" xfId="0" applyFont="1" applyBorder="1" applyAlignment="1">
      <alignment wrapText="1"/>
    </xf>
    <xf numFmtId="0" fontId="12" fillId="0" borderId="1" xfId="0" applyFont="1" applyBorder="1" applyAlignment="1">
      <alignment wrapText="1"/>
    </xf>
    <xf numFmtId="0" fontId="6" fillId="0" borderId="4" xfId="0" applyFont="1" applyBorder="1"/>
    <xf numFmtId="6" fontId="1" fillId="0" borderId="12" xfId="0" applyNumberFormat="1" applyFont="1" applyFill="1" applyBorder="1"/>
    <xf numFmtId="6" fontId="1" fillId="5" borderId="9" xfId="0" applyNumberFormat="1" applyFont="1" applyFill="1" applyBorder="1"/>
    <xf numFmtId="0" fontId="4" fillId="4" borderId="4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wrapText="1"/>
    </xf>
    <xf numFmtId="164" fontId="6" fillId="0" borderId="1" xfId="0" applyNumberFormat="1" applyFont="1" applyFill="1" applyBorder="1"/>
    <xf numFmtId="0" fontId="5" fillId="2" borderId="6" xfId="0" applyFont="1" applyFill="1" applyBorder="1" applyAlignment="1">
      <alignment horizontal="center" vertical="center" wrapText="1"/>
    </xf>
    <xf numFmtId="6" fontId="1" fillId="0" borderId="13" xfId="0" applyNumberFormat="1" applyFont="1" applyFill="1" applyBorder="1"/>
    <xf numFmtId="0" fontId="6" fillId="3" borderId="5" xfId="0" applyFont="1" applyFill="1" applyBorder="1" applyAlignment="1">
      <alignment wrapText="1"/>
    </xf>
    <xf numFmtId="164" fontId="6" fillId="3" borderId="7" xfId="0" applyNumberFormat="1" applyFont="1" applyFill="1" applyBorder="1" applyAlignment="1">
      <alignment wrapText="1"/>
    </xf>
    <xf numFmtId="0" fontId="6" fillId="3" borderId="8" xfId="0" applyFont="1" applyFill="1" applyBorder="1" applyAlignment="1">
      <alignment wrapText="1"/>
    </xf>
    <xf numFmtId="164" fontId="9" fillId="3" borderId="8" xfId="0" applyNumberFormat="1" applyFont="1" applyFill="1" applyBorder="1" applyAlignment="1">
      <alignment wrapText="1"/>
    </xf>
    <xf numFmtId="0" fontId="12" fillId="3" borderId="8" xfId="0" applyFont="1" applyFill="1" applyBorder="1" applyAlignment="1">
      <alignment wrapText="1"/>
    </xf>
    <xf numFmtId="164" fontId="6" fillId="0" borderId="8" xfId="0" applyNumberFormat="1" applyFont="1" applyFill="1" applyBorder="1" applyAlignment="1">
      <alignment wrapText="1"/>
    </xf>
    <xf numFmtId="1" fontId="6" fillId="3" borderId="0" xfId="0" applyNumberFormat="1" applyFont="1" applyFill="1" applyBorder="1" applyAlignment="1">
      <alignment horizontal="center"/>
    </xf>
    <xf numFmtId="0" fontId="6" fillId="3" borderId="0" xfId="0" applyFont="1" applyFill="1" applyBorder="1" applyAlignment="1">
      <alignment wrapText="1"/>
    </xf>
    <xf numFmtId="6" fontId="6" fillId="3" borderId="0" xfId="0" applyNumberFormat="1" applyFont="1" applyFill="1" applyBorder="1" applyAlignment="1">
      <alignment wrapText="1"/>
    </xf>
    <xf numFmtId="164" fontId="5" fillId="0" borderId="0" xfId="0" applyNumberFormat="1" applyFont="1" applyFill="1" applyBorder="1" applyAlignment="1">
      <alignment wrapText="1"/>
    </xf>
    <xf numFmtId="0" fontId="8" fillId="3" borderId="0" xfId="0" applyFont="1" applyFill="1" applyBorder="1" applyAlignment="1">
      <alignment wrapText="1"/>
    </xf>
    <xf numFmtId="164" fontId="5" fillId="5" borderId="1" xfId="0" applyNumberFormat="1" applyFont="1" applyFill="1" applyBorder="1" applyAlignment="1">
      <alignment wrapText="1"/>
    </xf>
    <xf numFmtId="6" fontId="5" fillId="0" borderId="0" xfId="0" applyNumberFormat="1" applyFont="1" applyFill="1" applyBorder="1" applyAlignment="1">
      <alignment wrapText="1"/>
    </xf>
    <xf numFmtId="0" fontId="5" fillId="3" borderId="1" xfId="0" applyFont="1" applyFill="1" applyBorder="1" applyAlignment="1">
      <alignment wrapText="1"/>
    </xf>
    <xf numFmtId="6" fontId="5" fillId="0" borderId="0" xfId="0" applyNumberFormat="1" applyFont="1" applyFill="1" applyBorder="1"/>
    <xf numFmtId="6" fontId="5" fillId="5" borderId="10" xfId="0" applyNumberFormat="1" applyFont="1" applyFill="1" applyBorder="1"/>
    <xf numFmtId="0" fontId="6" fillId="2" borderId="6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/>
    </xf>
    <xf numFmtId="0" fontId="5" fillId="0" borderId="3" xfId="0" applyFont="1" applyFill="1" applyBorder="1"/>
    <xf numFmtId="0" fontId="6" fillId="0" borderId="3" xfId="0" applyFont="1" applyFill="1" applyBorder="1"/>
    <xf numFmtId="0" fontId="4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textRotation="90"/>
    </xf>
    <xf numFmtId="0" fontId="5" fillId="4" borderId="1" xfId="0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4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textRotation="90" wrapText="1"/>
    </xf>
    <xf numFmtId="0" fontId="6" fillId="4" borderId="1" xfId="0" applyFont="1" applyFill="1" applyBorder="1" applyAlignment="1">
      <alignment horizontal="center" vertical="center" textRotation="90" wrapText="1"/>
    </xf>
    <xf numFmtId="0" fontId="5" fillId="4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wrapText="1"/>
    </xf>
    <xf numFmtId="0" fontId="5" fillId="0" borderId="3" xfId="0" applyFont="1" applyFill="1" applyBorder="1" applyAlignment="1">
      <alignment wrapText="1"/>
    </xf>
    <xf numFmtId="0" fontId="4" fillId="4" borderId="4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4" fillId="2" borderId="4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zoomScaleNormal="100" zoomScaleSheetLayoutView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L6" sqref="L6"/>
    </sheetView>
  </sheetViews>
  <sheetFormatPr defaultRowHeight="15" x14ac:dyDescent="0.25"/>
  <cols>
    <col min="1" max="1" width="2.5703125" style="1" customWidth="1"/>
    <col min="2" max="2" width="18" customWidth="1"/>
    <col min="3" max="3" width="18.5703125" customWidth="1"/>
    <col min="4" max="4" width="16.85546875" customWidth="1"/>
    <col min="5" max="5" width="31.140625" customWidth="1"/>
    <col min="6" max="6" width="5.42578125" customWidth="1"/>
    <col min="7" max="7" width="12.28515625" customWidth="1"/>
    <col min="8" max="8" width="10.5703125" customWidth="1"/>
    <col min="9" max="9" width="11.42578125" customWidth="1"/>
    <col min="10" max="10" width="25.28515625" customWidth="1"/>
    <col min="11" max="11" width="18.28515625" style="2" customWidth="1"/>
  </cols>
  <sheetData>
    <row r="1" spans="1:11" ht="26.25" x14ac:dyDescent="0.4">
      <c r="B1" s="69" t="s">
        <v>46</v>
      </c>
      <c r="C1" s="70"/>
      <c r="D1" s="70"/>
      <c r="E1" s="70"/>
      <c r="F1" s="70"/>
      <c r="G1" s="70"/>
      <c r="H1" s="70"/>
      <c r="I1" s="70"/>
      <c r="J1" s="70"/>
      <c r="K1" s="70"/>
    </row>
    <row r="2" spans="1:11" ht="70.5" customHeight="1" x14ac:dyDescent="0.25">
      <c r="A2" s="67" t="s">
        <v>8</v>
      </c>
      <c r="B2" s="66" t="s">
        <v>0</v>
      </c>
      <c r="C2" s="66" t="s">
        <v>1</v>
      </c>
      <c r="D2" s="66" t="s">
        <v>2</v>
      </c>
      <c r="E2" s="71" t="s">
        <v>3</v>
      </c>
      <c r="F2" s="73" t="s">
        <v>4</v>
      </c>
      <c r="G2" s="66" t="s">
        <v>5</v>
      </c>
      <c r="H2" s="66" t="s">
        <v>6</v>
      </c>
      <c r="I2" s="30" t="s">
        <v>214</v>
      </c>
      <c r="J2" s="30" t="s">
        <v>9</v>
      </c>
      <c r="K2" s="66" t="s">
        <v>7</v>
      </c>
    </row>
    <row r="3" spans="1:11" ht="15" hidden="1" customHeight="1" x14ac:dyDescent="0.25">
      <c r="A3" s="68"/>
      <c r="B3" s="75"/>
      <c r="C3" s="75"/>
      <c r="D3" s="75"/>
      <c r="E3" s="72"/>
      <c r="F3" s="74"/>
      <c r="G3" s="75"/>
      <c r="H3" s="75"/>
      <c r="I3" s="30"/>
      <c r="J3" s="7"/>
      <c r="K3" s="66"/>
    </row>
    <row r="4" spans="1:11" ht="15" hidden="1" customHeight="1" x14ac:dyDescent="0.25">
      <c r="A4" s="68"/>
      <c r="B4" s="75"/>
      <c r="C4" s="75"/>
      <c r="D4" s="75"/>
      <c r="E4" s="72"/>
      <c r="F4" s="74"/>
      <c r="G4" s="75"/>
      <c r="H4" s="75"/>
      <c r="I4" s="30"/>
      <c r="J4" s="7"/>
      <c r="K4" s="66"/>
    </row>
    <row r="5" spans="1:11" ht="15" hidden="1" customHeight="1" x14ac:dyDescent="0.25">
      <c r="A5" s="68"/>
      <c r="B5" s="75"/>
      <c r="C5" s="75"/>
      <c r="D5" s="75"/>
      <c r="E5" s="72"/>
      <c r="F5" s="74"/>
      <c r="G5" s="75"/>
      <c r="H5" s="75"/>
      <c r="I5" s="30"/>
      <c r="J5" s="7"/>
      <c r="K5" s="66"/>
    </row>
    <row r="6" spans="1:11" ht="39" x14ac:dyDescent="0.25">
      <c r="A6" s="8" t="s">
        <v>10</v>
      </c>
      <c r="B6" s="9" t="s">
        <v>18</v>
      </c>
      <c r="C6" s="9" t="s">
        <v>19</v>
      </c>
      <c r="D6" s="9" t="s">
        <v>20</v>
      </c>
      <c r="E6" s="9" t="s">
        <v>21</v>
      </c>
      <c r="F6" s="9" t="s">
        <v>22</v>
      </c>
      <c r="G6" s="11">
        <v>11891452</v>
      </c>
      <c r="H6" s="11">
        <v>15000</v>
      </c>
      <c r="I6" s="13">
        <v>15000</v>
      </c>
      <c r="J6" s="9" t="s">
        <v>88</v>
      </c>
      <c r="K6" s="9"/>
    </row>
    <row r="7" spans="1:11" ht="26.25" x14ac:dyDescent="0.25">
      <c r="A7" s="8" t="s">
        <v>11</v>
      </c>
      <c r="B7" s="9" t="s">
        <v>23</v>
      </c>
      <c r="C7" s="9" t="s">
        <v>24</v>
      </c>
      <c r="D7" s="9" t="s">
        <v>25</v>
      </c>
      <c r="E7" s="10" t="s">
        <v>26</v>
      </c>
      <c r="F7" s="9" t="s">
        <v>22</v>
      </c>
      <c r="G7" s="11">
        <v>120145.7</v>
      </c>
      <c r="H7" s="11">
        <v>30000</v>
      </c>
      <c r="I7" s="14">
        <v>0</v>
      </c>
      <c r="J7" s="9" t="s">
        <v>89</v>
      </c>
      <c r="K7" s="12" t="s">
        <v>196</v>
      </c>
    </row>
    <row r="8" spans="1:11" ht="26.25" x14ac:dyDescent="0.25">
      <c r="A8" s="8" t="s">
        <v>13</v>
      </c>
      <c r="B8" s="9" t="s">
        <v>27</v>
      </c>
      <c r="C8" s="9" t="s">
        <v>28</v>
      </c>
      <c r="D8" s="9" t="s">
        <v>29</v>
      </c>
      <c r="E8" s="10" t="s">
        <v>30</v>
      </c>
      <c r="F8" s="9" t="s">
        <v>22</v>
      </c>
      <c r="G8" s="11">
        <v>4196216</v>
      </c>
      <c r="H8" s="11">
        <v>50000</v>
      </c>
      <c r="I8" s="13">
        <v>10000</v>
      </c>
      <c r="J8" s="15" t="s">
        <v>197</v>
      </c>
      <c r="K8" s="9"/>
    </row>
    <row r="9" spans="1:11" ht="64.5" x14ac:dyDescent="0.25">
      <c r="A9" s="8" t="s">
        <v>14</v>
      </c>
      <c r="B9" s="9" t="s">
        <v>31</v>
      </c>
      <c r="C9" s="9" t="s">
        <v>32</v>
      </c>
      <c r="D9" s="9" t="s">
        <v>33</v>
      </c>
      <c r="E9" s="10" t="s">
        <v>34</v>
      </c>
      <c r="F9" s="15" t="s">
        <v>22</v>
      </c>
      <c r="G9" s="11">
        <v>5893843</v>
      </c>
      <c r="H9" s="11">
        <v>70000</v>
      </c>
      <c r="I9" s="13">
        <v>39000</v>
      </c>
      <c r="J9" s="9" t="s">
        <v>198</v>
      </c>
      <c r="K9" s="16"/>
    </row>
    <row r="10" spans="1:11" ht="90" x14ac:dyDescent="0.25">
      <c r="A10" s="8" t="s">
        <v>12</v>
      </c>
      <c r="B10" s="9" t="s">
        <v>35</v>
      </c>
      <c r="C10" s="9" t="s">
        <v>36</v>
      </c>
      <c r="D10" s="9" t="s">
        <v>37</v>
      </c>
      <c r="E10" s="9" t="s">
        <v>38</v>
      </c>
      <c r="F10" s="9" t="s">
        <v>22</v>
      </c>
      <c r="G10" s="17">
        <v>80000</v>
      </c>
      <c r="H10" s="17">
        <v>68000</v>
      </c>
      <c r="I10" s="18">
        <v>68000</v>
      </c>
      <c r="J10" s="9" t="s">
        <v>90</v>
      </c>
      <c r="K10" s="16"/>
    </row>
    <row r="11" spans="1:11" ht="51" x14ac:dyDescent="0.25">
      <c r="A11" s="19" t="s">
        <v>16</v>
      </c>
      <c r="B11" s="20" t="s">
        <v>39</v>
      </c>
      <c r="C11" s="9" t="s">
        <v>40</v>
      </c>
      <c r="D11" s="9" t="s">
        <v>41</v>
      </c>
      <c r="E11" s="21" t="s">
        <v>42</v>
      </c>
      <c r="F11" s="9" t="s">
        <v>22</v>
      </c>
      <c r="G11" s="11">
        <v>697300</v>
      </c>
      <c r="H11" s="11">
        <v>70000</v>
      </c>
      <c r="I11" s="18">
        <v>40000</v>
      </c>
      <c r="J11" s="9" t="s">
        <v>199</v>
      </c>
      <c r="K11" s="22"/>
    </row>
    <row r="12" spans="1:11" ht="51.75" x14ac:dyDescent="0.25">
      <c r="A12" s="19" t="s">
        <v>17</v>
      </c>
      <c r="B12" s="9" t="s">
        <v>91</v>
      </c>
      <c r="C12" s="9" t="s">
        <v>43</v>
      </c>
      <c r="D12" s="9" t="s">
        <v>44</v>
      </c>
      <c r="E12" s="21" t="s">
        <v>45</v>
      </c>
      <c r="F12" s="9" t="s">
        <v>22</v>
      </c>
      <c r="G12" s="11">
        <v>2842000</v>
      </c>
      <c r="H12" s="11">
        <v>50000</v>
      </c>
      <c r="I12" s="13">
        <v>28000</v>
      </c>
      <c r="J12" s="9" t="s">
        <v>200</v>
      </c>
      <c r="K12" s="11"/>
    </row>
    <row r="13" spans="1:11" x14ac:dyDescent="0.25">
      <c r="A13" s="24"/>
      <c r="B13" s="25"/>
      <c r="C13" s="25"/>
      <c r="D13" s="64"/>
      <c r="E13" s="65"/>
      <c r="F13" s="25"/>
      <c r="G13" s="25"/>
      <c r="H13" s="25"/>
      <c r="I13" s="26">
        <f>I6+I7+I8+I9+I10+I11+I12</f>
        <v>200000</v>
      </c>
      <c r="J13" s="31"/>
      <c r="K13" s="27"/>
    </row>
  </sheetData>
  <mergeCells count="11">
    <mergeCell ref="D13:E13"/>
    <mergeCell ref="K2:K5"/>
    <mergeCell ref="A2:A5"/>
    <mergeCell ref="B1:K1"/>
    <mergeCell ref="E2:E5"/>
    <mergeCell ref="F2:F5"/>
    <mergeCell ref="B2:B5"/>
    <mergeCell ref="C2:C5"/>
    <mergeCell ref="D2:D5"/>
    <mergeCell ref="G2:G5"/>
    <mergeCell ref="H2:H5"/>
  </mergeCells>
  <pageMargins left="0.7" right="0.7" top="0.78740157499999996" bottom="0.78740157499999996" header="0.3" footer="0.3"/>
  <pageSetup paperSize="9" scale="50" orientation="landscape" horizontalDpi="300" verticalDpi="300" r:id="rId1"/>
  <colBreaks count="1" manualBreakCount="1">
    <brk id="11" max="31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workbookViewId="0">
      <pane xSplit="2" ySplit="5" topLeftCell="C21" activePane="bottomRight" state="frozen"/>
      <selection pane="topRight" activeCell="C1" sqref="C1"/>
      <selection pane="bottomLeft" activeCell="A6" sqref="A6"/>
      <selection pane="bottomRight" activeCell="A20" sqref="A20:XFD20"/>
    </sheetView>
  </sheetViews>
  <sheetFormatPr defaultRowHeight="15" x14ac:dyDescent="0.25"/>
  <cols>
    <col min="1" max="1" width="3.28515625" customWidth="1"/>
    <col min="2" max="2" width="17.28515625" customWidth="1"/>
    <col min="3" max="3" width="18.28515625" customWidth="1"/>
    <col min="4" max="4" width="25.28515625" customWidth="1"/>
    <col min="5" max="5" width="29.42578125" customWidth="1"/>
    <col min="6" max="6" width="4.42578125" customWidth="1"/>
    <col min="7" max="7" width="11.42578125" customWidth="1"/>
    <col min="8" max="8" width="11.28515625" customWidth="1"/>
    <col min="9" max="9" width="11.85546875" customWidth="1"/>
    <col min="10" max="10" width="24" customWidth="1"/>
    <col min="11" max="11" width="13" customWidth="1"/>
  </cols>
  <sheetData>
    <row r="1" spans="1:11" ht="22.9" customHeight="1" x14ac:dyDescent="0.4">
      <c r="A1" s="3"/>
      <c r="B1" s="76" t="s">
        <v>94</v>
      </c>
      <c r="C1" s="77"/>
      <c r="D1" s="77"/>
      <c r="E1" s="77"/>
      <c r="F1" s="77"/>
      <c r="G1" s="77"/>
      <c r="H1" s="77"/>
      <c r="I1" s="77"/>
      <c r="J1" s="77"/>
      <c r="K1" s="77"/>
    </row>
    <row r="2" spans="1:11" ht="9" hidden="1" customHeight="1" x14ac:dyDescent="0.25">
      <c r="A2" s="67" t="s">
        <v>8</v>
      </c>
      <c r="B2" s="66" t="s">
        <v>0</v>
      </c>
      <c r="C2" s="66" t="s">
        <v>1</v>
      </c>
      <c r="D2" s="66" t="s">
        <v>2</v>
      </c>
      <c r="E2" s="71" t="s">
        <v>3</v>
      </c>
      <c r="F2" s="73" t="s">
        <v>4</v>
      </c>
      <c r="G2" s="66" t="s">
        <v>5</v>
      </c>
      <c r="H2" s="66" t="s">
        <v>6</v>
      </c>
      <c r="I2" s="78" t="s">
        <v>214</v>
      </c>
      <c r="J2" s="40"/>
      <c r="K2" s="66" t="s">
        <v>7</v>
      </c>
    </row>
    <row r="3" spans="1:11" ht="14.45" hidden="1" customHeight="1" x14ac:dyDescent="0.25">
      <c r="A3" s="68"/>
      <c r="B3" s="75"/>
      <c r="C3" s="75"/>
      <c r="D3" s="75"/>
      <c r="E3" s="72"/>
      <c r="F3" s="74"/>
      <c r="G3" s="75"/>
      <c r="H3" s="75"/>
      <c r="I3" s="79"/>
      <c r="J3" s="41"/>
      <c r="K3" s="66"/>
    </row>
    <row r="4" spans="1:11" ht="14.45" hidden="1" customHeight="1" x14ac:dyDescent="0.25">
      <c r="A4" s="68"/>
      <c r="B4" s="75"/>
      <c r="C4" s="75"/>
      <c r="D4" s="75"/>
      <c r="E4" s="72"/>
      <c r="F4" s="74"/>
      <c r="G4" s="75"/>
      <c r="H4" s="75"/>
      <c r="I4" s="79"/>
      <c r="J4" s="41"/>
      <c r="K4" s="66"/>
    </row>
    <row r="5" spans="1:11" ht="75" customHeight="1" x14ac:dyDescent="0.25">
      <c r="A5" s="68"/>
      <c r="B5" s="75"/>
      <c r="C5" s="75"/>
      <c r="D5" s="75"/>
      <c r="E5" s="72"/>
      <c r="F5" s="74"/>
      <c r="G5" s="75"/>
      <c r="H5" s="75"/>
      <c r="I5" s="80"/>
      <c r="J5" s="44" t="s">
        <v>9</v>
      </c>
      <c r="K5" s="66"/>
    </row>
    <row r="6" spans="1:11" ht="51" customHeight="1" x14ac:dyDescent="0.25">
      <c r="A6" s="8" t="s">
        <v>10</v>
      </c>
      <c r="B6" s="9" t="s">
        <v>95</v>
      </c>
      <c r="C6" s="9" t="s">
        <v>96</v>
      </c>
      <c r="D6" s="9" t="s">
        <v>97</v>
      </c>
      <c r="E6" s="10" t="s">
        <v>98</v>
      </c>
      <c r="F6" s="9" t="s">
        <v>22</v>
      </c>
      <c r="G6" s="11">
        <v>22087590</v>
      </c>
      <c r="H6" s="11">
        <v>60000</v>
      </c>
      <c r="I6" s="13">
        <v>60000</v>
      </c>
      <c r="J6" s="9" t="s">
        <v>179</v>
      </c>
      <c r="K6" s="9"/>
    </row>
    <row r="7" spans="1:11" ht="51" customHeight="1" x14ac:dyDescent="0.25">
      <c r="A7" s="8" t="s">
        <v>11</v>
      </c>
      <c r="B7" s="9" t="s">
        <v>99</v>
      </c>
      <c r="C7" s="9" t="s">
        <v>100</v>
      </c>
      <c r="D7" s="9" t="s">
        <v>101</v>
      </c>
      <c r="E7" s="10" t="s">
        <v>102</v>
      </c>
      <c r="F7" s="15" t="s">
        <v>22</v>
      </c>
      <c r="G7" s="11">
        <v>5786840</v>
      </c>
      <c r="H7" s="11">
        <v>67126</v>
      </c>
      <c r="I7" s="13">
        <v>30000</v>
      </c>
      <c r="J7" s="42" t="s">
        <v>201</v>
      </c>
      <c r="K7" s="33"/>
    </row>
    <row r="8" spans="1:11" ht="51.75" x14ac:dyDescent="0.25">
      <c r="A8" s="8" t="s">
        <v>13</v>
      </c>
      <c r="B8" s="9" t="s">
        <v>103</v>
      </c>
      <c r="C8" s="9" t="s">
        <v>104</v>
      </c>
      <c r="D8" s="9" t="s">
        <v>105</v>
      </c>
      <c r="E8" s="10" t="s">
        <v>106</v>
      </c>
      <c r="F8" s="9" t="s">
        <v>22</v>
      </c>
      <c r="G8" s="11">
        <v>3637250</v>
      </c>
      <c r="H8" s="11">
        <v>50000</v>
      </c>
      <c r="I8" s="13">
        <v>35000</v>
      </c>
      <c r="J8" s="9" t="s">
        <v>202</v>
      </c>
      <c r="K8" s="9"/>
    </row>
    <row r="9" spans="1:11" ht="51.75" x14ac:dyDescent="0.25">
      <c r="A9" s="8" t="s">
        <v>14</v>
      </c>
      <c r="B9" s="9" t="s">
        <v>107</v>
      </c>
      <c r="C9" s="9" t="s">
        <v>108</v>
      </c>
      <c r="D9" s="9" t="s">
        <v>109</v>
      </c>
      <c r="E9" s="10" t="s">
        <v>110</v>
      </c>
      <c r="F9" s="15" t="s">
        <v>22</v>
      </c>
      <c r="G9" s="11">
        <v>79000</v>
      </c>
      <c r="H9" s="11">
        <v>12500</v>
      </c>
      <c r="I9" s="13">
        <v>10000</v>
      </c>
      <c r="J9" s="42" t="s">
        <v>203</v>
      </c>
      <c r="K9" s="16"/>
    </row>
    <row r="10" spans="1:11" ht="29.25" customHeight="1" x14ac:dyDescent="0.25">
      <c r="A10" s="8" t="s">
        <v>12</v>
      </c>
      <c r="B10" s="9" t="s">
        <v>111</v>
      </c>
      <c r="C10" s="9" t="s">
        <v>112</v>
      </c>
      <c r="D10" s="9" t="s">
        <v>113</v>
      </c>
      <c r="E10" s="9" t="s">
        <v>114</v>
      </c>
      <c r="F10" s="9" t="s">
        <v>22</v>
      </c>
      <c r="G10" s="17">
        <v>2491000</v>
      </c>
      <c r="H10" s="17">
        <v>20000</v>
      </c>
      <c r="I10" s="18">
        <v>20000</v>
      </c>
      <c r="J10" s="9" t="s">
        <v>180</v>
      </c>
      <c r="K10" s="16"/>
    </row>
    <row r="11" spans="1:11" ht="39" x14ac:dyDescent="0.25">
      <c r="A11" s="19" t="s">
        <v>16</v>
      </c>
      <c r="B11" s="9" t="s">
        <v>115</v>
      </c>
      <c r="C11" s="9" t="s">
        <v>116</v>
      </c>
      <c r="D11" s="9" t="s">
        <v>117</v>
      </c>
      <c r="E11" s="21" t="s">
        <v>118</v>
      </c>
      <c r="F11" s="15" t="s">
        <v>22</v>
      </c>
      <c r="G11" s="11">
        <v>3189154</v>
      </c>
      <c r="H11" s="11">
        <v>35500</v>
      </c>
      <c r="I11" s="18">
        <v>22500</v>
      </c>
      <c r="J11" s="9" t="s">
        <v>204</v>
      </c>
      <c r="K11" s="22"/>
    </row>
    <row r="12" spans="1:11" ht="26.25" x14ac:dyDescent="0.25">
      <c r="A12" s="19" t="s">
        <v>17</v>
      </c>
      <c r="B12" s="9" t="s">
        <v>119</v>
      </c>
      <c r="C12" s="9" t="s">
        <v>120</v>
      </c>
      <c r="D12" s="9" t="s">
        <v>121</v>
      </c>
      <c r="E12" s="21" t="s">
        <v>122</v>
      </c>
      <c r="F12" s="15" t="s">
        <v>22</v>
      </c>
      <c r="G12" s="11">
        <v>9614057</v>
      </c>
      <c r="H12" s="11">
        <v>30000</v>
      </c>
      <c r="I12" s="18">
        <v>15000</v>
      </c>
      <c r="J12" s="9" t="s">
        <v>205</v>
      </c>
      <c r="K12" s="22"/>
    </row>
    <row r="13" spans="1:11" ht="38.25" x14ac:dyDescent="0.25">
      <c r="A13" s="19" t="s">
        <v>127</v>
      </c>
      <c r="B13" s="9" t="s">
        <v>123</v>
      </c>
      <c r="C13" s="9" t="s">
        <v>124</v>
      </c>
      <c r="D13" s="9" t="s">
        <v>125</v>
      </c>
      <c r="E13" s="21" t="s">
        <v>126</v>
      </c>
      <c r="F13" s="9" t="s">
        <v>22</v>
      </c>
      <c r="G13" s="11">
        <v>2945900</v>
      </c>
      <c r="H13" s="11">
        <v>50000</v>
      </c>
      <c r="I13" s="18">
        <v>40000</v>
      </c>
      <c r="J13" s="9" t="s">
        <v>190</v>
      </c>
      <c r="K13" s="34"/>
    </row>
    <row r="14" spans="1:11" ht="39" x14ac:dyDescent="0.25">
      <c r="A14" s="19" t="s">
        <v>132</v>
      </c>
      <c r="B14" s="9" t="s">
        <v>128</v>
      </c>
      <c r="C14" s="9" t="s">
        <v>129</v>
      </c>
      <c r="D14" s="9" t="s">
        <v>130</v>
      </c>
      <c r="E14" s="21" t="s">
        <v>131</v>
      </c>
      <c r="F14" s="15" t="s">
        <v>22</v>
      </c>
      <c r="G14" s="11">
        <v>41750</v>
      </c>
      <c r="H14" s="11">
        <v>31750</v>
      </c>
      <c r="I14" s="18">
        <v>30000</v>
      </c>
      <c r="J14" s="42" t="s">
        <v>206</v>
      </c>
      <c r="K14" s="22"/>
    </row>
    <row r="15" spans="1:11" ht="51" x14ac:dyDescent="0.25">
      <c r="A15" s="19" t="s">
        <v>136</v>
      </c>
      <c r="B15" s="9" t="s">
        <v>133</v>
      </c>
      <c r="C15" s="9" t="s">
        <v>19</v>
      </c>
      <c r="D15" s="9" t="s">
        <v>134</v>
      </c>
      <c r="E15" s="21" t="s">
        <v>135</v>
      </c>
      <c r="F15" s="9" t="s">
        <v>22</v>
      </c>
      <c r="G15" s="11">
        <v>1952000</v>
      </c>
      <c r="H15" s="11">
        <v>40000</v>
      </c>
      <c r="I15" s="18">
        <v>20000</v>
      </c>
      <c r="J15" s="9" t="s">
        <v>207</v>
      </c>
      <c r="K15" s="22"/>
    </row>
    <row r="16" spans="1:11" ht="39" x14ac:dyDescent="0.25">
      <c r="A16" s="19" t="s">
        <v>141</v>
      </c>
      <c r="B16" s="9" t="s">
        <v>137</v>
      </c>
      <c r="C16" s="9" t="s">
        <v>138</v>
      </c>
      <c r="D16" s="9" t="s">
        <v>139</v>
      </c>
      <c r="E16" s="21" t="s">
        <v>140</v>
      </c>
      <c r="F16" s="15" t="s">
        <v>22</v>
      </c>
      <c r="G16" s="11">
        <v>33381000</v>
      </c>
      <c r="H16" s="11">
        <v>25000</v>
      </c>
      <c r="I16" s="18">
        <v>19500</v>
      </c>
      <c r="J16" s="9" t="s">
        <v>193</v>
      </c>
      <c r="K16" s="34"/>
    </row>
    <row r="17" spans="1:11" ht="77.25" x14ac:dyDescent="0.25">
      <c r="A17" s="19" t="s">
        <v>146</v>
      </c>
      <c r="B17" s="9" t="s">
        <v>142</v>
      </c>
      <c r="C17" s="9" t="s">
        <v>143</v>
      </c>
      <c r="D17" s="9" t="s">
        <v>144</v>
      </c>
      <c r="E17" s="21" t="s">
        <v>145</v>
      </c>
      <c r="F17" s="9" t="s">
        <v>22</v>
      </c>
      <c r="G17" s="11">
        <v>2105000</v>
      </c>
      <c r="H17" s="11">
        <v>47000</v>
      </c>
      <c r="I17" s="18">
        <v>23000</v>
      </c>
      <c r="J17" s="9" t="s">
        <v>208</v>
      </c>
      <c r="K17" s="35"/>
    </row>
    <row r="18" spans="1:11" ht="64.5" x14ac:dyDescent="0.25">
      <c r="A18" s="19" t="s">
        <v>151</v>
      </c>
      <c r="B18" s="9" t="s">
        <v>147</v>
      </c>
      <c r="C18" s="9" t="s">
        <v>148</v>
      </c>
      <c r="D18" s="9" t="s">
        <v>149</v>
      </c>
      <c r="E18" s="21" t="s">
        <v>150</v>
      </c>
      <c r="F18" s="15" t="s">
        <v>22</v>
      </c>
      <c r="G18" s="11">
        <v>22990704</v>
      </c>
      <c r="H18" s="11">
        <v>70000</v>
      </c>
      <c r="I18" s="18">
        <v>70000</v>
      </c>
      <c r="J18" s="9" t="s">
        <v>187</v>
      </c>
      <c r="K18" s="34"/>
    </row>
    <row r="19" spans="1:11" ht="64.5" x14ac:dyDescent="0.25">
      <c r="A19" s="19" t="s">
        <v>156</v>
      </c>
      <c r="B19" s="9" t="s">
        <v>152</v>
      </c>
      <c r="C19" s="9" t="s">
        <v>153</v>
      </c>
      <c r="D19" s="9" t="s">
        <v>154</v>
      </c>
      <c r="E19" s="21" t="s">
        <v>155</v>
      </c>
      <c r="F19" s="9" t="s">
        <v>22</v>
      </c>
      <c r="G19" s="11">
        <v>298000</v>
      </c>
      <c r="H19" s="11">
        <v>70000</v>
      </c>
      <c r="I19" s="18">
        <v>40000</v>
      </c>
      <c r="J19" s="9" t="s">
        <v>191</v>
      </c>
      <c r="K19" s="34"/>
    </row>
    <row r="20" spans="1:11" ht="26.25" x14ac:dyDescent="0.25">
      <c r="A20" s="19" t="s">
        <v>160</v>
      </c>
      <c r="B20" s="9" t="s">
        <v>184</v>
      </c>
      <c r="C20" s="9" t="s">
        <v>157</v>
      </c>
      <c r="D20" s="9" t="s">
        <v>158</v>
      </c>
      <c r="E20" s="21" t="s">
        <v>159</v>
      </c>
      <c r="F20" s="15" t="s">
        <v>22</v>
      </c>
      <c r="G20" s="11">
        <v>27245000</v>
      </c>
      <c r="H20" s="11">
        <v>70000</v>
      </c>
      <c r="I20" s="18">
        <v>40000</v>
      </c>
      <c r="J20" s="42" t="s">
        <v>209</v>
      </c>
      <c r="K20" s="22"/>
    </row>
    <row r="21" spans="1:11" ht="26.25" x14ac:dyDescent="0.25">
      <c r="A21" s="19" t="s">
        <v>165</v>
      </c>
      <c r="B21" s="9" t="s">
        <v>161</v>
      </c>
      <c r="C21" s="9" t="s">
        <v>162</v>
      </c>
      <c r="D21" s="9" t="s">
        <v>163</v>
      </c>
      <c r="E21" s="21" t="s">
        <v>164</v>
      </c>
      <c r="F21" s="9" t="s">
        <v>22</v>
      </c>
      <c r="G21" s="11">
        <v>4142187</v>
      </c>
      <c r="H21" s="11">
        <v>70000</v>
      </c>
      <c r="I21" s="18">
        <v>70000</v>
      </c>
      <c r="J21" s="9" t="s">
        <v>188</v>
      </c>
      <c r="K21" s="22"/>
    </row>
    <row r="22" spans="1:11" ht="51.75" x14ac:dyDescent="0.25">
      <c r="A22" s="19" t="s">
        <v>170</v>
      </c>
      <c r="B22" s="9" t="s">
        <v>166</v>
      </c>
      <c r="C22" s="9" t="s">
        <v>167</v>
      </c>
      <c r="D22" s="9" t="s">
        <v>168</v>
      </c>
      <c r="E22" s="21" t="s">
        <v>169</v>
      </c>
      <c r="F22" s="15" t="s">
        <v>22</v>
      </c>
      <c r="G22" s="11">
        <v>2935000</v>
      </c>
      <c r="H22" s="11">
        <v>20000</v>
      </c>
      <c r="I22" s="18">
        <v>20000</v>
      </c>
      <c r="J22" s="9" t="s">
        <v>189</v>
      </c>
      <c r="K22" s="22"/>
    </row>
    <row r="23" spans="1:11" ht="39" x14ac:dyDescent="0.25">
      <c r="A23" s="19" t="s">
        <v>173</v>
      </c>
      <c r="B23" s="9" t="s">
        <v>171</v>
      </c>
      <c r="C23" s="23"/>
      <c r="D23" s="23"/>
      <c r="E23" s="23"/>
      <c r="F23" s="23"/>
      <c r="G23" s="23"/>
      <c r="H23" s="23"/>
      <c r="I23" s="18">
        <v>0</v>
      </c>
      <c r="J23" s="43"/>
      <c r="K23" s="36" t="s">
        <v>172</v>
      </c>
    </row>
    <row r="24" spans="1:11" ht="39" x14ac:dyDescent="0.25">
      <c r="A24" s="19" t="s">
        <v>176</v>
      </c>
      <c r="B24" s="9" t="s">
        <v>123</v>
      </c>
      <c r="C24" s="9" t="s">
        <v>124</v>
      </c>
      <c r="D24" s="9" t="s">
        <v>174</v>
      </c>
      <c r="E24" s="21" t="s">
        <v>175</v>
      </c>
      <c r="F24" s="9" t="s">
        <v>22</v>
      </c>
      <c r="G24" s="11">
        <v>5113600</v>
      </c>
      <c r="H24" s="11">
        <v>50000</v>
      </c>
      <c r="I24" s="18">
        <v>35000</v>
      </c>
      <c r="J24" s="42" t="s">
        <v>192</v>
      </c>
      <c r="K24" s="34"/>
    </row>
    <row r="25" spans="1:11" ht="51.75" x14ac:dyDescent="0.25">
      <c r="A25" s="19" t="s">
        <v>178</v>
      </c>
      <c r="B25" s="9" t="s">
        <v>182</v>
      </c>
      <c r="C25" s="9" t="s">
        <v>177</v>
      </c>
      <c r="D25" s="23"/>
      <c r="E25" s="23"/>
      <c r="F25" s="23"/>
      <c r="G25" s="23"/>
      <c r="H25" s="23"/>
      <c r="I25" s="18">
        <v>0</v>
      </c>
      <c r="J25" s="43"/>
      <c r="K25" s="36" t="s">
        <v>172</v>
      </c>
    </row>
    <row r="26" spans="1:11" ht="52.5" thickBot="1" x14ac:dyDescent="0.3">
      <c r="A26" s="19" t="s">
        <v>181</v>
      </c>
      <c r="B26" s="9" t="s">
        <v>182</v>
      </c>
      <c r="C26" s="9" t="s">
        <v>177</v>
      </c>
      <c r="D26" s="23"/>
      <c r="E26" s="23"/>
      <c r="F26" s="23"/>
      <c r="G26" s="23"/>
      <c r="H26" s="37"/>
      <c r="I26" s="18">
        <v>0</v>
      </c>
      <c r="J26" s="43"/>
      <c r="K26" s="36" t="s">
        <v>172</v>
      </c>
    </row>
    <row r="27" spans="1:11" ht="15.75" thickBot="1" x14ac:dyDescent="0.3">
      <c r="A27" s="28"/>
      <c r="B27" s="29"/>
      <c r="C27" s="29"/>
      <c r="D27" s="29"/>
      <c r="E27" s="29"/>
      <c r="F27" s="29"/>
      <c r="G27" s="29"/>
      <c r="H27" s="38"/>
      <c r="I27" s="39">
        <f>I6+I7+I8+I9+I10+I11+I12+I13+I14+I15+I16+I17+I18+I19+I20+I21+I22+I23+I24+I25+I26</f>
        <v>600000</v>
      </c>
      <c r="J27" s="45"/>
      <c r="K27" s="32"/>
    </row>
  </sheetData>
  <mergeCells count="11">
    <mergeCell ref="A2:A5"/>
    <mergeCell ref="B2:B5"/>
    <mergeCell ref="C2:C5"/>
    <mergeCell ref="D2:D5"/>
    <mergeCell ref="I2:I5"/>
    <mergeCell ref="B1:K1"/>
    <mergeCell ref="F2:F5"/>
    <mergeCell ref="H2:H5"/>
    <mergeCell ref="K2:K5"/>
    <mergeCell ref="E2:E5"/>
    <mergeCell ref="G2:G5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"/>
  <sheetViews>
    <sheetView workbookViewId="0">
      <pane xSplit="2" ySplit="5" topLeftCell="E6" activePane="bottomRight" state="frozen"/>
      <selection pane="topRight" activeCell="C1" sqref="C1"/>
      <selection pane="bottomLeft" activeCell="A5" sqref="A5"/>
      <selection pane="bottomRight" activeCell="G14" sqref="G14"/>
    </sheetView>
  </sheetViews>
  <sheetFormatPr defaultRowHeight="15" x14ac:dyDescent="0.25"/>
  <cols>
    <col min="1" max="1" width="6" bestFit="1" customWidth="1"/>
    <col min="2" max="2" width="18.42578125" customWidth="1"/>
    <col min="3" max="3" width="18.28515625" customWidth="1"/>
    <col min="4" max="4" width="19.28515625" customWidth="1"/>
    <col min="5" max="5" width="27.7109375" customWidth="1"/>
    <col min="7" max="7" width="20.85546875" customWidth="1"/>
    <col min="8" max="8" width="11.85546875" customWidth="1"/>
    <col min="9" max="9" width="12.85546875" customWidth="1"/>
    <col min="10" max="11" width="15.85546875" customWidth="1"/>
    <col min="12" max="12" width="20.28515625" customWidth="1"/>
    <col min="13" max="13" width="16.5703125" customWidth="1"/>
  </cols>
  <sheetData>
    <row r="1" spans="1:13" ht="26.25" x14ac:dyDescent="0.4">
      <c r="A1" s="69" t="s">
        <v>185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</row>
    <row r="2" spans="1:13" ht="15" customHeight="1" x14ac:dyDescent="0.25">
      <c r="A2" s="66">
        <f ca="1">+J9+A2:M+A2:M8</f>
        <v>0</v>
      </c>
      <c r="B2" s="85" t="s">
        <v>0</v>
      </c>
      <c r="C2" s="66" t="s">
        <v>1</v>
      </c>
      <c r="D2" s="71" t="s">
        <v>2</v>
      </c>
      <c r="E2" s="73" t="s">
        <v>3</v>
      </c>
      <c r="F2" s="73" t="s">
        <v>4</v>
      </c>
      <c r="G2" s="75" t="s">
        <v>9</v>
      </c>
      <c r="H2" s="66" t="s">
        <v>5</v>
      </c>
      <c r="I2" s="85" t="s">
        <v>6</v>
      </c>
      <c r="J2" s="85" t="s">
        <v>15</v>
      </c>
      <c r="K2" s="88" t="s">
        <v>214</v>
      </c>
      <c r="L2" s="81" t="s">
        <v>9</v>
      </c>
      <c r="M2" s="66" t="s">
        <v>7</v>
      </c>
    </row>
    <row r="3" spans="1:13" x14ac:dyDescent="0.25">
      <c r="A3" s="75"/>
      <c r="B3" s="86"/>
      <c r="C3" s="75"/>
      <c r="D3" s="72"/>
      <c r="E3" s="74"/>
      <c r="F3" s="74"/>
      <c r="G3" s="89"/>
      <c r="H3" s="75"/>
      <c r="I3" s="90"/>
      <c r="J3" s="90"/>
      <c r="K3" s="88"/>
      <c r="L3" s="82"/>
      <c r="M3" s="75"/>
    </row>
    <row r="4" spans="1:13" x14ac:dyDescent="0.25">
      <c r="A4" s="75"/>
      <c r="B4" s="86"/>
      <c r="C4" s="75"/>
      <c r="D4" s="72"/>
      <c r="E4" s="74"/>
      <c r="F4" s="74"/>
      <c r="G4" s="89"/>
      <c r="H4" s="75"/>
      <c r="I4" s="90"/>
      <c r="J4" s="90"/>
      <c r="K4" s="88"/>
      <c r="L4" s="82"/>
      <c r="M4" s="75"/>
    </row>
    <row r="5" spans="1:13" x14ac:dyDescent="0.25">
      <c r="A5" s="75"/>
      <c r="B5" s="87"/>
      <c r="C5" s="75"/>
      <c r="D5" s="72"/>
      <c r="E5" s="74"/>
      <c r="F5" s="74"/>
      <c r="G5" s="89"/>
      <c r="H5" s="75"/>
      <c r="I5" s="91"/>
      <c r="J5" s="91"/>
      <c r="K5" s="88"/>
      <c r="L5" s="82"/>
      <c r="M5" s="75"/>
    </row>
    <row r="6" spans="1:13" ht="90" x14ac:dyDescent="0.25">
      <c r="A6" s="8" t="s">
        <v>10</v>
      </c>
      <c r="B6" s="9" t="s">
        <v>47</v>
      </c>
      <c r="C6" s="9" t="s">
        <v>32</v>
      </c>
      <c r="D6" s="9" t="s">
        <v>48</v>
      </c>
      <c r="E6" s="9" t="s">
        <v>49</v>
      </c>
      <c r="F6" s="9" t="s">
        <v>22</v>
      </c>
      <c r="G6" s="46" t="s">
        <v>92</v>
      </c>
      <c r="H6" s="11">
        <v>2521896</v>
      </c>
      <c r="I6" s="11">
        <v>40000</v>
      </c>
      <c r="J6" s="47">
        <v>15000</v>
      </c>
      <c r="K6" s="13">
        <v>15000</v>
      </c>
      <c r="L6" s="51" t="s">
        <v>210</v>
      </c>
      <c r="M6" s="48"/>
    </row>
    <row r="7" spans="1:13" ht="64.5" x14ac:dyDescent="0.25">
      <c r="A7" s="8" t="s">
        <v>11</v>
      </c>
      <c r="B7" s="9" t="s">
        <v>50</v>
      </c>
      <c r="C7" s="9" t="s">
        <v>51</v>
      </c>
      <c r="D7" s="9" t="s">
        <v>52</v>
      </c>
      <c r="E7" s="10" t="s">
        <v>53</v>
      </c>
      <c r="F7" s="9" t="s">
        <v>22</v>
      </c>
      <c r="G7" s="9" t="s">
        <v>93</v>
      </c>
      <c r="H7" s="11">
        <v>2000000</v>
      </c>
      <c r="I7" s="11">
        <v>40000</v>
      </c>
      <c r="J7" s="47">
        <v>40000</v>
      </c>
      <c r="K7" s="13">
        <v>5000</v>
      </c>
      <c r="L7" s="51" t="s">
        <v>194</v>
      </c>
      <c r="M7" s="49"/>
    </row>
    <row r="8" spans="1:13" ht="39" x14ac:dyDescent="0.25">
      <c r="A8" s="8" t="s">
        <v>13</v>
      </c>
      <c r="B8" s="9" t="s">
        <v>186</v>
      </c>
      <c r="C8" s="9" t="s">
        <v>54</v>
      </c>
      <c r="D8" s="9" t="s">
        <v>55</v>
      </c>
      <c r="E8" s="10"/>
      <c r="F8" s="9"/>
      <c r="G8" s="9"/>
      <c r="H8" s="11"/>
      <c r="I8" s="11"/>
      <c r="J8" s="12">
        <v>0</v>
      </c>
      <c r="K8" s="13">
        <v>0</v>
      </c>
      <c r="L8" s="51"/>
      <c r="M8" s="50" t="s">
        <v>56</v>
      </c>
    </row>
    <row r="9" spans="1:13" x14ac:dyDescent="0.25">
      <c r="A9" s="52"/>
      <c r="B9" s="53"/>
      <c r="C9" s="53"/>
      <c r="D9" s="25"/>
      <c r="E9" s="25"/>
      <c r="F9" s="25"/>
      <c r="G9" s="83"/>
      <c r="H9" s="84"/>
      <c r="I9" s="54"/>
      <c r="J9" s="58"/>
      <c r="K9" s="57">
        <f>K6+K7</f>
        <v>20000</v>
      </c>
      <c r="L9" s="55"/>
      <c r="M9" s="56"/>
    </row>
  </sheetData>
  <mergeCells count="15">
    <mergeCell ref="L2:L5"/>
    <mergeCell ref="A1:M1"/>
    <mergeCell ref="G9:H9"/>
    <mergeCell ref="M2:M5"/>
    <mergeCell ref="A2:A5"/>
    <mergeCell ref="B2:B5"/>
    <mergeCell ref="C2:C5"/>
    <mergeCell ref="D2:D5"/>
    <mergeCell ref="E2:E5"/>
    <mergeCell ref="F2:F5"/>
    <mergeCell ref="K2:K5"/>
    <mergeCell ref="G2:G5"/>
    <mergeCell ref="H2:H5"/>
    <mergeCell ref="I2:I5"/>
    <mergeCell ref="J2:J5"/>
  </mergeCell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topLeftCell="A4" workbookViewId="0">
      <pane xSplit="2" ySplit="5" topLeftCell="C9" activePane="bottomRight" state="frozen"/>
      <selection activeCell="A4" sqref="A4"/>
      <selection pane="topRight" activeCell="C4" sqref="C4"/>
      <selection pane="bottomLeft" activeCell="A9" sqref="A9"/>
      <selection pane="bottomRight" activeCell="C10" sqref="C10"/>
    </sheetView>
  </sheetViews>
  <sheetFormatPr defaultRowHeight="15" x14ac:dyDescent="0.25"/>
  <cols>
    <col min="1" max="1" width="4.7109375" customWidth="1"/>
    <col min="2" max="2" width="16.7109375" customWidth="1"/>
    <col min="3" max="3" width="16.85546875" customWidth="1"/>
    <col min="4" max="4" width="21" customWidth="1"/>
    <col min="5" max="5" width="20.42578125" customWidth="1"/>
    <col min="6" max="6" width="5.28515625" customWidth="1"/>
    <col min="7" max="8" width="11.42578125" customWidth="1"/>
    <col min="9" max="9" width="13.42578125" customWidth="1"/>
    <col min="10" max="10" width="35.7109375" customWidth="1"/>
  </cols>
  <sheetData>
    <row r="1" spans="1:10" ht="26.25" x14ac:dyDescent="0.4">
      <c r="B1" s="76" t="s">
        <v>57</v>
      </c>
      <c r="C1" s="92"/>
      <c r="D1" s="92"/>
      <c r="E1" s="92"/>
      <c r="F1" s="92"/>
      <c r="G1" s="92"/>
      <c r="H1" s="92"/>
      <c r="I1" s="92"/>
      <c r="J1" s="92"/>
    </row>
    <row r="2" spans="1:10" ht="26.25" x14ac:dyDescent="0.4">
      <c r="B2" s="5"/>
      <c r="C2" s="4"/>
      <c r="D2" s="4"/>
      <c r="E2" s="4"/>
      <c r="F2" s="4"/>
      <c r="G2" s="4"/>
      <c r="H2" s="4"/>
      <c r="I2" s="4"/>
      <c r="J2" s="6"/>
    </row>
    <row r="3" spans="1:10" ht="26.25" x14ac:dyDescent="0.4">
      <c r="B3" s="5"/>
      <c r="C3" s="4"/>
      <c r="D3" s="4"/>
      <c r="E3" s="4"/>
      <c r="F3" s="4"/>
      <c r="G3" s="4"/>
      <c r="H3" s="4"/>
      <c r="I3" s="4"/>
      <c r="J3" s="6"/>
    </row>
    <row r="4" spans="1:10" ht="102.75" hidden="1" customHeight="1" x14ac:dyDescent="0.4">
      <c r="A4" s="69" t="s">
        <v>57</v>
      </c>
      <c r="B4" s="69"/>
      <c r="C4" s="69"/>
      <c r="D4" s="69"/>
      <c r="E4" s="69"/>
      <c r="F4" s="69"/>
      <c r="G4" s="69"/>
      <c r="H4" s="69"/>
      <c r="I4" s="69"/>
      <c r="J4" s="69"/>
    </row>
    <row r="5" spans="1:10" ht="15" customHeight="1" x14ac:dyDescent="0.25">
      <c r="A5" s="66" t="s">
        <v>183</v>
      </c>
      <c r="B5" s="66" t="s">
        <v>0</v>
      </c>
      <c r="C5" s="66" t="s">
        <v>1</v>
      </c>
      <c r="D5" s="66" t="s">
        <v>2</v>
      </c>
      <c r="E5" s="71" t="s">
        <v>3</v>
      </c>
      <c r="F5" s="73" t="s">
        <v>4</v>
      </c>
      <c r="G5" s="66" t="s">
        <v>5</v>
      </c>
      <c r="H5" s="66" t="s">
        <v>6</v>
      </c>
      <c r="I5" s="78" t="s">
        <v>214</v>
      </c>
      <c r="J5" s="93" t="s">
        <v>9</v>
      </c>
    </row>
    <row r="6" spans="1:10" x14ac:dyDescent="0.25">
      <c r="A6" s="75"/>
      <c r="B6" s="75"/>
      <c r="C6" s="75"/>
      <c r="D6" s="75"/>
      <c r="E6" s="72"/>
      <c r="F6" s="74"/>
      <c r="G6" s="75"/>
      <c r="H6" s="75"/>
      <c r="I6" s="79"/>
      <c r="J6" s="94"/>
    </row>
    <row r="7" spans="1:10" x14ac:dyDescent="0.25">
      <c r="A7" s="75"/>
      <c r="B7" s="75"/>
      <c r="C7" s="75"/>
      <c r="D7" s="75"/>
      <c r="E7" s="72"/>
      <c r="F7" s="74"/>
      <c r="G7" s="75"/>
      <c r="H7" s="75"/>
      <c r="I7" s="79"/>
      <c r="J7" s="94"/>
    </row>
    <row r="8" spans="1:10" ht="1.5" customHeight="1" x14ac:dyDescent="0.25">
      <c r="A8" s="75"/>
      <c r="B8" s="75"/>
      <c r="C8" s="75"/>
      <c r="D8" s="75"/>
      <c r="E8" s="72"/>
      <c r="F8" s="74"/>
      <c r="G8" s="75"/>
      <c r="H8" s="75"/>
      <c r="I8" s="80"/>
      <c r="J8" s="62"/>
    </row>
    <row r="9" spans="1:10" ht="90" x14ac:dyDescent="0.25">
      <c r="A9" s="23" t="s">
        <v>10</v>
      </c>
      <c r="B9" s="59" t="s">
        <v>50</v>
      </c>
      <c r="C9" s="9" t="s">
        <v>51</v>
      </c>
      <c r="D9" s="9" t="s">
        <v>58</v>
      </c>
      <c r="E9" s="9" t="s">
        <v>59</v>
      </c>
      <c r="F9" s="9" t="s">
        <v>22</v>
      </c>
      <c r="G9" s="11">
        <v>1750000</v>
      </c>
      <c r="H9" s="11">
        <v>40000</v>
      </c>
      <c r="I9" s="13">
        <v>40000</v>
      </c>
      <c r="J9" s="46" t="s">
        <v>60</v>
      </c>
    </row>
    <row r="10" spans="1:10" ht="63.75" x14ac:dyDescent="0.25">
      <c r="A10" s="23" t="s">
        <v>11</v>
      </c>
      <c r="B10" s="59" t="s">
        <v>61</v>
      </c>
      <c r="C10" s="9" t="s">
        <v>62</v>
      </c>
      <c r="D10" s="9" t="s">
        <v>63</v>
      </c>
      <c r="E10" s="10" t="s">
        <v>64</v>
      </c>
      <c r="F10" s="9" t="s">
        <v>22</v>
      </c>
      <c r="G10" s="11">
        <v>2256916</v>
      </c>
      <c r="H10" s="11">
        <v>40000</v>
      </c>
      <c r="I10" s="13">
        <v>40000</v>
      </c>
      <c r="J10" s="9" t="s">
        <v>65</v>
      </c>
    </row>
    <row r="11" spans="1:10" ht="39" x14ac:dyDescent="0.25">
      <c r="A11" s="23" t="s">
        <v>86</v>
      </c>
      <c r="B11" s="59" t="s">
        <v>66</v>
      </c>
      <c r="C11" s="9" t="s">
        <v>67</v>
      </c>
      <c r="D11" s="9" t="s">
        <v>68</v>
      </c>
      <c r="E11" s="10" t="s">
        <v>69</v>
      </c>
      <c r="F11" s="9" t="s">
        <v>22</v>
      </c>
      <c r="G11" s="11">
        <v>9664045</v>
      </c>
      <c r="H11" s="11">
        <v>40000</v>
      </c>
      <c r="I11" s="13">
        <v>40000</v>
      </c>
      <c r="J11" s="9" t="s">
        <v>70</v>
      </c>
    </row>
    <row r="12" spans="1:10" ht="76.5" x14ac:dyDescent="0.25">
      <c r="A12" s="23" t="s">
        <v>87</v>
      </c>
      <c r="B12" s="59" t="s">
        <v>71</v>
      </c>
      <c r="C12" s="9" t="s">
        <v>72</v>
      </c>
      <c r="D12" s="9" t="s">
        <v>73</v>
      </c>
      <c r="E12" s="10" t="s">
        <v>74</v>
      </c>
      <c r="F12" s="9" t="s">
        <v>22</v>
      </c>
      <c r="G12" s="11">
        <v>698500</v>
      </c>
      <c r="H12" s="11">
        <v>20000</v>
      </c>
      <c r="I12" s="13">
        <v>15000</v>
      </c>
      <c r="J12" s="9" t="s">
        <v>211</v>
      </c>
    </row>
    <row r="13" spans="1:10" ht="64.5" x14ac:dyDescent="0.25">
      <c r="A13" s="23" t="s">
        <v>12</v>
      </c>
      <c r="B13" s="59" t="s">
        <v>75</v>
      </c>
      <c r="C13" s="9" t="s">
        <v>32</v>
      </c>
      <c r="D13" s="9" t="s">
        <v>76</v>
      </c>
      <c r="E13" s="10" t="s">
        <v>77</v>
      </c>
      <c r="F13" s="15" t="s">
        <v>22</v>
      </c>
      <c r="G13" s="11">
        <v>2681308</v>
      </c>
      <c r="H13" s="11">
        <v>40000</v>
      </c>
      <c r="I13" s="13">
        <v>35000</v>
      </c>
      <c r="J13" s="9" t="s">
        <v>213</v>
      </c>
    </row>
    <row r="14" spans="1:10" ht="39" x14ac:dyDescent="0.25">
      <c r="A14" s="23" t="s">
        <v>16</v>
      </c>
      <c r="B14" s="59" t="s">
        <v>78</v>
      </c>
      <c r="C14" s="9" t="s">
        <v>79</v>
      </c>
      <c r="D14" s="9" t="s">
        <v>80</v>
      </c>
      <c r="E14" s="9" t="s">
        <v>81</v>
      </c>
      <c r="F14" s="9" t="s">
        <v>22</v>
      </c>
      <c r="G14" s="17">
        <v>7325079</v>
      </c>
      <c r="H14" s="17">
        <v>40000</v>
      </c>
      <c r="I14" s="18">
        <v>5000</v>
      </c>
      <c r="J14" s="9" t="s">
        <v>195</v>
      </c>
    </row>
    <row r="15" spans="1:10" ht="51.75" thickBot="1" x14ac:dyDescent="0.3">
      <c r="A15" s="23" t="s">
        <v>17</v>
      </c>
      <c r="B15" s="59" t="s">
        <v>82</v>
      </c>
      <c r="C15" s="9" t="s">
        <v>83</v>
      </c>
      <c r="D15" s="9" t="s">
        <v>84</v>
      </c>
      <c r="E15" s="21" t="s">
        <v>85</v>
      </c>
      <c r="F15" s="9" t="s">
        <v>22</v>
      </c>
      <c r="G15" s="11">
        <v>22868442</v>
      </c>
      <c r="H15" s="11">
        <v>40000</v>
      </c>
      <c r="I15" s="18">
        <v>15000</v>
      </c>
      <c r="J15" s="43" t="s">
        <v>212</v>
      </c>
    </row>
    <row r="16" spans="1:10" ht="15.75" thickBot="1" x14ac:dyDescent="0.3">
      <c r="A16" s="25"/>
      <c r="B16" s="25"/>
      <c r="C16" s="25"/>
      <c r="D16" s="25"/>
      <c r="E16" s="25"/>
      <c r="F16" s="25"/>
      <c r="G16" s="63"/>
      <c r="H16" s="60"/>
      <c r="I16" s="61">
        <f>SUM(I9:I15)</f>
        <v>190000</v>
      </c>
      <c r="J16" s="60"/>
    </row>
  </sheetData>
  <mergeCells count="12">
    <mergeCell ref="A5:A8"/>
    <mergeCell ref="B1:J1"/>
    <mergeCell ref="B5:B8"/>
    <mergeCell ref="C5:C8"/>
    <mergeCell ref="D5:D8"/>
    <mergeCell ref="E5:E8"/>
    <mergeCell ref="F5:F8"/>
    <mergeCell ref="G5:G8"/>
    <mergeCell ref="H5:H8"/>
    <mergeCell ref="I5:I8"/>
    <mergeCell ref="A4:J4"/>
    <mergeCell ref="J5:J7"/>
  </mergeCells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Spokojené stáří</vt:lpstr>
      <vt:lpstr>Život bez bariér</vt:lpstr>
      <vt:lpstr>Aktivní dětství</vt:lpstr>
      <vt:lpstr>Život bez předsudků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2006-10-17T13:37:20Z</dcterms:created>
  <dcterms:modified xsi:type="dcterms:W3CDTF">2018-04-23T09:26:13Z</dcterms:modified>
</cp:coreProperties>
</file>